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S:\6 Melanie\1. New Solicitations as of 12.8.25\2026\26-613 - CDBG Roadway Resurfacing [25-737]\01 Solicitation Documents\"/>
    </mc:Choice>
  </mc:AlternateContent>
  <xr:revisionPtr revIDLastSave="0" documentId="13_ncr:1_{9287B8E3-2A60-4600-9610-12BEF8420D00}" xr6:coauthVersionLast="47" xr6:coauthVersionMax="47" xr10:uidLastSave="{00000000-0000-0000-0000-000000000000}"/>
  <bookViews>
    <workbookView xWindow="28680" yWindow="-120" windowWidth="29040" windowHeight="15720" xr2:uid="{00000000-000D-0000-FFFF-FFFF00000000}"/>
  </bookViews>
  <sheets>
    <sheet name="Auto Population Input" sheetId="31" r:id="rId1"/>
    <sheet name="Summary" sheetId="13" r:id="rId2"/>
    <sheet name="Hazel Top Ct" sheetId="1" r:id="rId3"/>
    <sheet name="Helena Run Dr" sheetId="2" r:id="rId4"/>
    <sheet name="Shenandoah Dr" sheetId="4" r:id="rId5"/>
    <sheet name="Apricot Av" sheetId="6" r:id="rId6"/>
    <sheet name="Apricot Wy" sheetId="5" r:id="rId7"/>
    <sheet name="Banyan St" sheetId="32" r:id="rId8"/>
    <sheet name="Cinnamon Av" sheetId="7" r:id="rId9"/>
    <sheet name="Daffodil Av" sheetId="8" r:id="rId10"/>
    <sheet name="Daffodil Ct" sheetId="9" r:id="rId11"/>
    <sheet name="E. Bluebell Av" sheetId="10" r:id="rId12"/>
    <sheet name="Honeysuckle St" sheetId="33" r:id="rId13"/>
    <sheet name="Seagrape Av" sheetId="15" r:id="rId14"/>
    <sheet name="Hubbard St" sheetId="34" r:id="rId15"/>
  </sheets>
  <definedNames>
    <definedName name="_xlnm.Print_Area" localSheetId="1">Summary!$C$4:$N$23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2" i="1" l="1"/>
  <c r="F31" i="1"/>
  <c r="F30" i="1"/>
  <c r="F30" i="6"/>
  <c r="F31" i="6"/>
  <c r="A3" i="34" l="1"/>
  <c r="A3" i="15"/>
  <c r="A3" i="33"/>
  <c r="A3" i="10"/>
  <c r="A3" i="9"/>
  <c r="A3" i="8"/>
  <c r="A3" i="7"/>
  <c r="A3" i="32"/>
  <c r="A3" i="5"/>
  <c r="A3" i="6"/>
  <c r="A3" i="4"/>
  <c r="A3" i="2"/>
  <c r="A3" i="1"/>
  <c r="A2" i="13"/>
  <c r="D14" i="1" l="1" a="1"/>
  <c r="D14" i="1" s="1"/>
  <c r="F14" i="1" s="1"/>
  <c r="E10" i="1"/>
  <c r="M19" i="13" l="1"/>
  <c r="L19" i="13" s="1"/>
  <c r="M18" i="13"/>
  <c r="L18" i="13" s="1"/>
  <c r="M17" i="13"/>
  <c r="L17" i="13" s="1"/>
  <c r="M16" i="13"/>
  <c r="L16" i="13" s="1"/>
  <c r="M15" i="13"/>
  <c r="L15" i="13" s="1"/>
  <c r="M14" i="13"/>
  <c r="L14" i="13" s="1"/>
  <c r="M13" i="13"/>
  <c r="L13" i="13" s="1"/>
  <c r="M12" i="13"/>
  <c r="L12" i="13" s="1"/>
  <c r="M11" i="13"/>
  <c r="L11" i="13" s="1"/>
  <c r="M10" i="13"/>
  <c r="L10" i="13" s="1"/>
  <c r="M9" i="13"/>
  <c r="L9" i="13" s="1"/>
  <c r="M8" i="13"/>
  <c r="L8" i="13" s="1"/>
  <c r="M7" i="13"/>
  <c r="L7" i="13" s="1"/>
  <c r="H20" i="13"/>
  <c r="L20" i="13" l="1"/>
  <c r="L21" i="13" s="1"/>
  <c r="L22" i="13" s="1"/>
  <c r="L23" i="13" s="1"/>
  <c r="L24" i="13" s="1"/>
  <c r="E38" i="34" l="1"/>
  <c r="E37" i="34"/>
  <c r="E36" i="34"/>
  <c r="D14" i="34" a="1"/>
  <c r="F18" i="34" s="1"/>
  <c r="E10" i="34"/>
  <c r="E11" i="34" s="1"/>
  <c r="E38" i="33"/>
  <c r="E37" i="33"/>
  <c r="E36" i="33"/>
  <c r="E39" i="33" s="1"/>
  <c r="D14" i="33" a="1"/>
  <c r="F18" i="33" s="1"/>
  <c r="E10" i="33"/>
  <c r="E11" i="33" s="1"/>
  <c r="E38" i="32"/>
  <c r="E37" i="32"/>
  <c r="E36" i="32"/>
  <c r="D14" i="32" a="1"/>
  <c r="F16" i="32" s="1"/>
  <c r="E10" i="32"/>
  <c r="E11" i="32" s="1"/>
  <c r="K7" i="13"/>
  <c r="K15" i="13"/>
  <c r="K14" i="13"/>
  <c r="E39" i="32" l="1"/>
  <c r="E39" i="34"/>
  <c r="F19" i="34"/>
  <c r="F20" i="34"/>
  <c r="F21" i="34"/>
  <c r="F22" i="34"/>
  <c r="F23" i="34"/>
  <c r="F24" i="34"/>
  <c r="F25" i="34"/>
  <c r="F26" i="34"/>
  <c r="F27" i="34"/>
  <c r="F28" i="34"/>
  <c r="F29" i="34"/>
  <c r="F32" i="34"/>
  <c r="F15" i="34"/>
  <c r="F30" i="34"/>
  <c r="F31" i="34"/>
  <c r="F16" i="34"/>
  <c r="D14" i="34"/>
  <c r="F14" i="34" s="1"/>
  <c r="F17" i="34"/>
  <c r="F30" i="33"/>
  <c r="F31" i="33"/>
  <c r="F32" i="33"/>
  <c r="F19" i="33"/>
  <c r="F20" i="33"/>
  <c r="F21" i="33"/>
  <c r="F22" i="33"/>
  <c r="F23" i="33"/>
  <c r="F24" i="33"/>
  <c r="F25" i="33"/>
  <c r="F26" i="33"/>
  <c r="F27" i="33"/>
  <c r="F28" i="33"/>
  <c r="F29" i="33"/>
  <c r="F15" i="33"/>
  <c r="F16" i="33"/>
  <c r="D14" i="33"/>
  <c r="F14" i="33" s="1"/>
  <c r="F17" i="33"/>
  <c r="D14" i="32"/>
  <c r="F14" i="32" s="1"/>
  <c r="F17" i="32"/>
  <c r="F18" i="32"/>
  <c r="F19" i="32"/>
  <c r="F20" i="32"/>
  <c r="F21" i="32"/>
  <c r="F22" i="32"/>
  <c r="F23" i="32"/>
  <c r="F24" i="32"/>
  <c r="F25" i="32"/>
  <c r="F26" i="32"/>
  <c r="F27" i="32"/>
  <c r="F28" i="32"/>
  <c r="F29" i="32"/>
  <c r="F30" i="32"/>
  <c r="F31" i="32"/>
  <c r="F32" i="32"/>
  <c r="F15" i="32"/>
  <c r="K18" i="13"/>
  <c r="K16" i="13"/>
  <c r="K8" i="13"/>
  <c r="K9" i="13"/>
  <c r="K13" i="13"/>
  <c r="K19" i="13"/>
  <c r="K11" i="13"/>
  <c r="K10" i="13"/>
  <c r="K17" i="13"/>
  <c r="K12" i="13"/>
  <c r="F33" i="34" l="1"/>
  <c r="E41" i="34" s="1"/>
  <c r="N19" i="13" s="1"/>
  <c r="F33" i="33"/>
  <c r="E41" i="33" s="1"/>
  <c r="N17" i="13" s="1"/>
  <c r="F33" i="32"/>
  <c r="E41" i="32" s="1"/>
  <c r="N12" i="13" s="1"/>
  <c r="E10" i="5" l="1"/>
  <c r="E11" i="5" l="1"/>
  <c r="E10" i="4" l="1"/>
  <c r="E11" i="4" l="1"/>
  <c r="E10" i="2"/>
  <c r="E11" i="2" l="1"/>
  <c r="D14" i="15" l="1" a="1"/>
  <c r="D14" i="15" s="1"/>
  <c r="D14" i="10" a="1"/>
  <c r="D14" i="10" s="1"/>
  <c r="D14" i="9" a="1"/>
  <c r="D14" i="9" s="1"/>
  <c r="F14" i="9" s="1"/>
  <c r="D14" i="8" a="1"/>
  <c r="D14" i="8" s="1"/>
  <c r="D14" i="7" a="1"/>
  <c r="D14" i="7" s="1"/>
  <c r="D14" i="6" a="1"/>
  <c r="D14" i="6" s="1"/>
  <c r="D14" i="5" a="1"/>
  <c r="D14" i="5" s="1"/>
  <c r="F14" i="5" s="1"/>
  <c r="D14" i="4" a="1"/>
  <c r="D14" i="4" s="1"/>
  <c r="D14" i="2" a="1"/>
  <c r="D14" i="2" s="1"/>
  <c r="E37" i="15"/>
  <c r="E10" i="15"/>
  <c r="E11" i="15" s="1"/>
  <c r="F15" i="5" l="1"/>
  <c r="E38" i="15" l="1"/>
  <c r="E36" i="15"/>
  <c r="F32" i="15"/>
  <c r="F31" i="15"/>
  <c r="F30" i="15"/>
  <c r="F29" i="15"/>
  <c r="F28" i="15"/>
  <c r="F27" i="15"/>
  <c r="F26" i="15"/>
  <c r="F25" i="15"/>
  <c r="F24" i="15"/>
  <c r="F23" i="15"/>
  <c r="F22" i="15"/>
  <c r="F21" i="15"/>
  <c r="F20" i="15"/>
  <c r="F19" i="15"/>
  <c r="F18" i="15"/>
  <c r="F17" i="15"/>
  <c r="F16" i="15"/>
  <c r="F15" i="15"/>
  <c r="F14" i="15"/>
  <c r="H21" i="13"/>
  <c r="E38" i="10"/>
  <c r="E37" i="10"/>
  <c r="E36" i="10"/>
  <c r="F32" i="10"/>
  <c r="F31" i="10"/>
  <c r="F30" i="10"/>
  <c r="F29" i="10"/>
  <c r="F28" i="10"/>
  <c r="F27" i="10"/>
  <c r="F26" i="10"/>
  <c r="F25" i="10"/>
  <c r="F24" i="10"/>
  <c r="F23" i="10"/>
  <c r="F22" i="10"/>
  <c r="F21" i="10"/>
  <c r="F20" i="10"/>
  <c r="F19" i="10"/>
  <c r="F18" i="10"/>
  <c r="F17" i="10"/>
  <c r="F16" i="10"/>
  <c r="F15" i="10"/>
  <c r="F14" i="10"/>
  <c r="E10" i="10"/>
  <c r="E11" i="10" s="1"/>
  <c r="E38" i="9"/>
  <c r="E37" i="9"/>
  <c r="E36" i="9"/>
  <c r="F32" i="9"/>
  <c r="F31" i="9"/>
  <c r="F30" i="9"/>
  <c r="F29" i="9"/>
  <c r="F28" i="9"/>
  <c r="F27" i="9"/>
  <c r="F26" i="9"/>
  <c r="F25" i="9"/>
  <c r="F24" i="9"/>
  <c r="F23" i="9"/>
  <c r="F22" i="9"/>
  <c r="F21" i="9"/>
  <c r="F20" i="9"/>
  <c r="F19" i="9"/>
  <c r="F18" i="9"/>
  <c r="F17" i="9"/>
  <c r="F16" i="9"/>
  <c r="F15" i="9"/>
  <c r="E10" i="9"/>
  <c r="E11" i="9" s="1"/>
  <c r="E38" i="8"/>
  <c r="E37" i="8"/>
  <c r="E36" i="8"/>
  <c r="F32" i="8"/>
  <c r="F31" i="8"/>
  <c r="F30" i="8"/>
  <c r="F29" i="8"/>
  <c r="F28" i="8"/>
  <c r="F27" i="8"/>
  <c r="F26" i="8"/>
  <c r="F25" i="8"/>
  <c r="F24" i="8"/>
  <c r="F23" i="8"/>
  <c r="F22" i="8"/>
  <c r="F21" i="8"/>
  <c r="F20" i="8"/>
  <c r="F19" i="8"/>
  <c r="F18" i="8"/>
  <c r="F17" i="8"/>
  <c r="F16" i="8"/>
  <c r="F15" i="8"/>
  <c r="F14" i="8"/>
  <c r="E10" i="8"/>
  <c r="E11" i="8" s="1"/>
  <c r="E38" i="7"/>
  <c r="E37" i="7"/>
  <c r="E36" i="7"/>
  <c r="F32" i="7"/>
  <c r="F31" i="7"/>
  <c r="F30" i="7"/>
  <c r="F29" i="7"/>
  <c r="F28" i="7"/>
  <c r="F27" i="7"/>
  <c r="F26" i="7"/>
  <c r="F25" i="7"/>
  <c r="F24" i="7"/>
  <c r="F23" i="7"/>
  <c r="F22" i="7"/>
  <c r="F21" i="7"/>
  <c r="F20" i="7"/>
  <c r="F19" i="7"/>
  <c r="F18" i="7"/>
  <c r="F17" i="7"/>
  <c r="F16" i="7"/>
  <c r="F15" i="7"/>
  <c r="F14" i="7"/>
  <c r="E10" i="7"/>
  <c r="E11" i="7" s="1"/>
  <c r="E38" i="6"/>
  <c r="E37" i="6"/>
  <c r="E36" i="6"/>
  <c r="E39" i="6" s="1"/>
  <c r="F32" i="6"/>
  <c r="F29" i="6"/>
  <c r="F28" i="6"/>
  <c r="F27" i="6"/>
  <c r="F26" i="6"/>
  <c r="F25" i="6"/>
  <c r="F24" i="6"/>
  <c r="F23" i="6"/>
  <c r="F22" i="6"/>
  <c r="F21" i="6"/>
  <c r="F20" i="6"/>
  <c r="F19" i="6"/>
  <c r="F18" i="6"/>
  <c r="F17" i="6"/>
  <c r="F16" i="6"/>
  <c r="F15" i="6"/>
  <c r="F14" i="6"/>
  <c r="E10" i="6"/>
  <c r="E11" i="6" s="1"/>
  <c r="E38" i="5"/>
  <c r="E37" i="5"/>
  <c r="E36" i="5"/>
  <c r="F31" i="5"/>
  <c r="F30" i="5"/>
  <c r="F29" i="5"/>
  <c r="F28" i="5"/>
  <c r="F27" i="5"/>
  <c r="F26" i="5"/>
  <c r="F25" i="5"/>
  <c r="F24" i="5"/>
  <c r="F23" i="5"/>
  <c r="F22" i="5"/>
  <c r="F21" i="5"/>
  <c r="F20" i="5"/>
  <c r="F19" i="5"/>
  <c r="F18" i="5"/>
  <c r="F17" i="5"/>
  <c r="F16" i="5"/>
  <c r="E38" i="4"/>
  <c r="E37" i="4"/>
  <c r="E36" i="4"/>
  <c r="F32" i="4"/>
  <c r="F31" i="4"/>
  <c r="F30" i="4"/>
  <c r="F29" i="4"/>
  <c r="F28" i="4"/>
  <c r="F27" i="4"/>
  <c r="F26" i="4"/>
  <c r="F25" i="4"/>
  <c r="F24" i="4"/>
  <c r="F23" i="4"/>
  <c r="F22" i="4"/>
  <c r="F21" i="4"/>
  <c r="F20" i="4"/>
  <c r="F19" i="4"/>
  <c r="F18" i="4"/>
  <c r="F17" i="4"/>
  <c r="F16" i="4"/>
  <c r="F15" i="4"/>
  <c r="F14" i="4"/>
  <c r="E38" i="2"/>
  <c r="E37" i="2"/>
  <c r="E36" i="2"/>
  <c r="F32" i="2"/>
  <c r="F31" i="2"/>
  <c r="F30" i="2"/>
  <c r="F29" i="2"/>
  <c r="F28" i="2"/>
  <c r="F27" i="2"/>
  <c r="F26" i="2"/>
  <c r="F25" i="2"/>
  <c r="F24" i="2"/>
  <c r="F23" i="2"/>
  <c r="F22" i="2"/>
  <c r="F21" i="2"/>
  <c r="F20" i="2"/>
  <c r="F19" i="2"/>
  <c r="F18" i="2"/>
  <c r="F17" i="2"/>
  <c r="F16" i="2"/>
  <c r="F15" i="2"/>
  <c r="F14" i="2"/>
  <c r="E36" i="1"/>
  <c r="E38" i="1"/>
  <c r="E37" i="1"/>
  <c r="F29" i="1"/>
  <c r="F28" i="1"/>
  <c r="F27" i="1"/>
  <c r="F26" i="1"/>
  <c r="F25" i="1"/>
  <c r="F24" i="1"/>
  <c r="F23" i="1"/>
  <c r="F22" i="1"/>
  <c r="F21" i="1"/>
  <c r="F20" i="1"/>
  <c r="F19" i="1"/>
  <c r="F18" i="1"/>
  <c r="F17" i="1"/>
  <c r="F16" i="1"/>
  <c r="F15" i="1"/>
  <c r="E11" i="1"/>
  <c r="F33" i="9" l="1"/>
  <c r="E41" i="9" s="1"/>
  <c r="F33" i="8"/>
  <c r="F33" i="2"/>
  <c r="E41" i="2" s="1"/>
  <c r="N8" i="13" s="1"/>
  <c r="E39" i="5"/>
  <c r="E39" i="2"/>
  <c r="E39" i="15"/>
  <c r="F33" i="15"/>
  <c r="F33" i="10"/>
  <c r="E39" i="10"/>
  <c r="E39" i="9"/>
  <c r="E39" i="8"/>
  <c r="F33" i="7"/>
  <c r="E39" i="7"/>
  <c r="F33" i="6"/>
  <c r="E41" i="6" s="1"/>
  <c r="N10" i="13" s="1"/>
  <c r="F33" i="5"/>
  <c r="F33" i="4"/>
  <c r="E39" i="4"/>
  <c r="E39" i="1"/>
  <c r="F33" i="1"/>
  <c r="E41" i="15" l="1"/>
  <c r="N18" i="13" s="1"/>
  <c r="E41" i="7"/>
  <c r="N13" i="13" s="1"/>
  <c r="E41" i="10"/>
  <c r="N16" i="13" s="1"/>
  <c r="E41" i="5"/>
  <c r="N11" i="13" s="1"/>
  <c r="E41" i="8"/>
  <c r="E41" i="4"/>
  <c r="N9" i="13" s="1"/>
  <c r="E41" i="1"/>
  <c r="N7" i="13" s="1"/>
  <c r="N14" i="13" l="1"/>
  <c r="N15" i="13"/>
  <c r="N20"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<sst xmlns="http://schemas.openxmlformats.org/spreadsheetml/2006/main" count="1052" uniqueCount="132">
  <si>
    <t xml:space="preserve">A Pricing Sheet shall be completed for each roadway. </t>
  </si>
  <si>
    <t>BID ITEMS</t>
  </si>
  <si>
    <t>UNIT</t>
  </si>
  <si>
    <t>QUANTITY</t>
  </si>
  <si>
    <t>UNIT COST</t>
  </si>
  <si>
    <t>EXTENDED</t>
  </si>
  <si>
    <t>SY</t>
  </si>
  <si>
    <t>1" SP 9.5 Asphaltic Concrete</t>
  </si>
  <si>
    <t>Total:</t>
  </si>
  <si>
    <t>Pavement  Markings</t>
  </si>
  <si>
    <t>UNIT COST (PAINT)</t>
  </si>
  <si>
    <t>UNIT COST (THERMO)</t>
  </si>
  <si>
    <t>LF</t>
  </si>
  <si>
    <t>6" White</t>
  </si>
  <si>
    <t>6" Yellow</t>
  </si>
  <si>
    <t xml:space="preserve">8" White </t>
  </si>
  <si>
    <t>12" White</t>
  </si>
  <si>
    <t>18" White</t>
  </si>
  <si>
    <t>18" Yellow</t>
  </si>
  <si>
    <t>24" White</t>
  </si>
  <si>
    <t>Symbol - Single Arrow</t>
  </si>
  <si>
    <t>EA</t>
  </si>
  <si>
    <t>Symbol - Combination Arrow</t>
  </si>
  <si>
    <t>Message - School w/bars</t>
  </si>
  <si>
    <t>Message - Railroad w/bars</t>
  </si>
  <si>
    <t>Message - Only</t>
  </si>
  <si>
    <t>Message - Merge</t>
  </si>
  <si>
    <t>Message - Stop</t>
  </si>
  <si>
    <t>24" white stop bar up to 12'</t>
  </si>
  <si>
    <t>Raised Pavement Markings (RPM's)</t>
  </si>
  <si>
    <t xml:space="preserve">Misc </t>
  </si>
  <si>
    <t xml:space="preserve">Miscellaneous Items </t>
  </si>
  <si>
    <t xml:space="preserve">*Contractor shall verify all quantities. </t>
  </si>
  <si>
    <t xml:space="preserve">Roadway Total: </t>
  </si>
  <si>
    <t>SAVE AND SUBMIT AS AN EXCEL FILE</t>
  </si>
  <si>
    <t>THIS SPREADSHEET IS PASSWORD PROTECTED. ANY ALTERATIONS MADE TO THIS SHEET MAY RESULT IN DISQUALIFICATION OF BID.</t>
  </si>
  <si>
    <t xml:space="preserve">Segment </t>
  </si>
  <si>
    <t>Street</t>
  </si>
  <si>
    <t>Route Ahead</t>
  </si>
  <si>
    <t>Route Back</t>
  </si>
  <si>
    <t>Road Width</t>
  </si>
  <si>
    <t>Radius SY</t>
  </si>
  <si>
    <t>Total Length (Feet)</t>
  </si>
  <si>
    <t>Total Length (Miles)</t>
  </si>
  <si>
    <t>Leveling Course (50 lbs / SY)</t>
  </si>
  <si>
    <t xml:space="preserve">*Leveling Course need shall be included at time of bidding. </t>
  </si>
  <si>
    <t>Repair Method</t>
  </si>
  <si>
    <t>Estimated Total SY</t>
  </si>
  <si>
    <t>1" SP 9.5 Overlay</t>
  </si>
  <si>
    <t>Total Calendar Days to Complete Resurfacing:</t>
  </si>
  <si>
    <t>Estimated Paving Length</t>
  </si>
  <si>
    <t>Dead End</t>
  </si>
  <si>
    <t>3-8397</t>
  </si>
  <si>
    <t>Apricot Av</t>
  </si>
  <si>
    <t>Seagrape Av</t>
  </si>
  <si>
    <t>3-8397G</t>
  </si>
  <si>
    <t>Apricot Wy</t>
  </si>
  <si>
    <t>3-8397A</t>
  </si>
  <si>
    <t>Cinnamon Av</t>
  </si>
  <si>
    <t>Royal Trails Rd</t>
  </si>
  <si>
    <t>3-8097A</t>
  </si>
  <si>
    <t>Daffodil Ct</t>
  </si>
  <si>
    <t>3-8097B</t>
  </si>
  <si>
    <t>3-8397D</t>
  </si>
  <si>
    <t>East Bluebell Av</t>
  </si>
  <si>
    <t>Banyan St</t>
  </si>
  <si>
    <t>Road Name: Apricot Av</t>
  </si>
  <si>
    <t>Road Name: Apricot Wy</t>
  </si>
  <si>
    <t>Road Number: 3-8397G</t>
  </si>
  <si>
    <t>Road Name: Cinnamon Av</t>
  </si>
  <si>
    <t>Road Number: 3-8397A</t>
  </si>
  <si>
    <t>Road Name: Daffodil Av</t>
  </si>
  <si>
    <t>Road Number: 3-8097A</t>
  </si>
  <si>
    <t>Road Name: Daffodil Ct</t>
  </si>
  <si>
    <t>Road Number: 3-8097B</t>
  </si>
  <si>
    <t>Road Name: East Bluebell Av</t>
  </si>
  <si>
    <t>Road Number: 3-8397D</t>
  </si>
  <si>
    <t>3-8397H</t>
  </si>
  <si>
    <t>Road Name: Seagrape Av</t>
  </si>
  <si>
    <t>Road Number: 3-8397H</t>
  </si>
  <si>
    <t>3-8397C</t>
  </si>
  <si>
    <t>Honeysuckle St</t>
  </si>
  <si>
    <t>West Bluebell Av</t>
  </si>
  <si>
    <t>3-8397E</t>
  </si>
  <si>
    <t>1-3311</t>
  </si>
  <si>
    <t xml:space="preserve">Hubbard St </t>
  </si>
  <si>
    <t>1-3212A</t>
  </si>
  <si>
    <t xml:space="preserve">Shenandoah Dr </t>
  </si>
  <si>
    <t>US 27</t>
  </si>
  <si>
    <t>1-3212B</t>
  </si>
  <si>
    <t xml:space="preserve">Helena Run Dr </t>
  </si>
  <si>
    <t>1-3212C</t>
  </si>
  <si>
    <t xml:space="preserve">Hazel Top Ct </t>
  </si>
  <si>
    <t>CUL-DE-SAC</t>
  </si>
  <si>
    <t>Comm. Dist.</t>
  </si>
  <si>
    <t>Road Name: Hazel Top Ct</t>
  </si>
  <si>
    <t>Road Number: 1-3212C</t>
  </si>
  <si>
    <t>Road Name: Helena Run Dr</t>
  </si>
  <si>
    <t>Road Number: 1-3212B</t>
  </si>
  <si>
    <t>Road Name: Shenandoah Dr</t>
  </si>
  <si>
    <t>Road Number: 1-3212A</t>
  </si>
  <si>
    <t>Eustis / Royal Trails</t>
  </si>
  <si>
    <t>South Leesburg</t>
  </si>
  <si>
    <r>
      <t>Notes:</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Proposed resurfacing is located within the listed TO and FROM, however, it may not include the entire segment listed</t>
    </r>
    <r>
      <rPr>
        <b/>
        <sz val="11"/>
        <color theme="1"/>
        <rFont val="Calibri"/>
        <family val="2"/>
        <scheme val="minor"/>
      </rPr>
      <t>. Contractor should field verify all quantities before submitting quote.</t>
    </r>
    <r>
      <rPr>
        <sz val="11"/>
        <color theme="1"/>
        <rFont val="Calibri"/>
        <family val="2"/>
        <scheme val="minor"/>
      </rPr>
      <t xml:space="preserve"> Completion Day Calculation:  Based on production rates of 350 tons /day plus 10% with 5 additional days for prep work, and 14 days for Thermoplastic Pavement Marking application. Weekend days are not counted. </t>
    </r>
    <r>
      <rPr>
        <b/>
        <sz val="11"/>
        <color theme="1"/>
        <rFont val="Calibri"/>
        <family val="2"/>
        <scheme val="minor"/>
      </rPr>
      <t xml:space="preserve"> Individual road(s) may be cut to remain within project budget. </t>
    </r>
  </si>
  <si>
    <t xml:space="preserve">Daffodil Av </t>
  </si>
  <si>
    <t xml:space="preserve">Royal Trails Rd </t>
  </si>
  <si>
    <t xml:space="preserve">Daffodil Ct </t>
  </si>
  <si>
    <t>Road Name: Banyan St</t>
  </si>
  <si>
    <t>Road Name: Honeysuckle St</t>
  </si>
  <si>
    <t>Road Name: Hubbard St</t>
  </si>
  <si>
    <t>Road Number: 3-8397</t>
  </si>
  <si>
    <t>Road Number: 3-8397E</t>
  </si>
  <si>
    <t>Road Number: 3-8397C</t>
  </si>
  <si>
    <t>Road Number: 1-3311</t>
  </si>
  <si>
    <t>Pavement Rating</t>
  </si>
  <si>
    <t xml:space="preserve">Total Resurfacing Cost </t>
  </si>
  <si>
    <t>Total SY</t>
  </si>
  <si>
    <t>Plus 10%</t>
  </si>
  <si>
    <t>Minus Weekend</t>
  </si>
  <si>
    <t>Plus 14 day cure</t>
  </si>
  <si>
    <t>Tons</t>
  </si>
  <si>
    <t>Plus 10 days Prep</t>
  </si>
  <si>
    <t>Contractor shall provide all labor, materials, tools, transportation, and equipment necessary to perform the services in accordance with the specified requirements listed and implied. Actual hours required are unknown and estimates if provided, are for evaluation purposes only.</t>
  </si>
  <si>
    <t xml:space="preserve"> Alterations to locked cells may result in disqualification of submission.</t>
  </si>
  <si>
    <t>26-613</t>
  </si>
  <si>
    <t>CDBG ROADWAY RESURFACING</t>
  </si>
  <si>
    <t>ATTACHMENT 3A - PRICING SHEET</t>
  </si>
  <si>
    <t>County is exempt from all taxes (Federal, State, Local). A Tax Exemption Certificate will be provided for any direct purchasing. Contractor is responsible for paying all taxes on materials purchased for the project.</t>
  </si>
  <si>
    <t>County will neither accept nor authorize payment for travel time or travel-related expenses incured by Contractor personnel to any County facility. Billable time shall begin only upon arrival at the job site and will apply exclusively to service work performed.</t>
  </si>
  <si>
    <t>This is an indefinite quantity contract with no guaranteed usage of services. County does not guarantee any specific dollar amount will be spent under any contract resulting from this solicitation.</t>
  </si>
  <si>
    <t>CDBG Resurfacing Pricing Sheet - Attachment 3A</t>
  </si>
  <si>
    <t>Type Contractor's Name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</si>
</sst>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1"/>
      <color theme="0" tint="-0.499984740745262"/>
      <name val="Calibri"/>
      <family val="2"/>
      <scheme val="minor"/>
    </font>
    <font>
      <sz val="12"/>
      <color theme="1"/>
      <name val="Calibri"/>
      <family val="2"/>
      <scheme val="minor"/>
    </font>
    <font>
      <b/>
      <sz val="12"/>
      <color rgb="FF000000"/>
      <name val="Times New Roman"/>
      <family val="1"/>
    </font>
    <font>
      <sz val="12"/>
      <color rgb="FF000000"/>
      <name val="Times New Roman"/>
      <family val="1"/>
    </font>
    <font>
      <sz val="12"/>
      <color theme="1"/>
      <name val="Times New Roman"/>
      <family val="1"/>
    </font>
    <font>
      <b/>
      <sz val="12"/>
      <name val="Times New Roman"/>
      <family val="1"/>
    </font>
    <font>
      <sz val="11"/>
      <color rgb="FF06687C"/>
      <name val="Calibri"/>
      <family val="2"/>
      <scheme val="minor"/>
    </font>
    <font>
      <b/>
      <sz val="12"/>
      <name val="Calibri"/>
      <family val="2"/>
      <scheme val="minor"/>
    </font>
    <font>
      <b/>
      <sz val="10"/>
      <color theme="1"/>
      <name val="Calibri"/>
      <family val="2"/>
      <scheme val="minor"/>
    </font>
    <font>
      <sz val="10"/>
      <color theme="1"/>
      <name val="Calibri"/>
      <family val="2"/>
      <scheme val="minor"/>
    </font>
    <font>
      <sz val="11"/>
      <color rgb="FF0070C0"/>
      <name val="Calibri"/>
      <family val="2"/>
      <scheme val="minor"/>
    </font>
    <font>
      <sz val="11"/>
      <name val="Calibri"/>
      <family val="2"/>
      <scheme val="minor"/>
    </font>
    <font>
      <sz val="12"/>
      <name val="Calibri"/>
      <family val="2"/>
      <scheme val="minor"/>
    </font>
    <font>
      <sz val="10"/>
      <name val="Arial"/>
      <family val="2"/>
    </font>
    <font>
      <b/>
      <sz val="11"/>
      <name val="Calibri"/>
      <family val="2"/>
      <scheme val="minor"/>
    </font>
    <font>
      <b/>
      <sz val="10"/>
      <name val="Times New Roman"/>
      <family val="1"/>
    </font>
    <font>
      <sz val="11"/>
      <color theme="1"/>
      <name val="Times New Roman"/>
      <family val="1"/>
    </font>
    <font>
      <b/>
      <i/>
      <sz val="14"/>
      <color theme="1"/>
      <name val="Times New Roman"/>
      <family val="1"/>
    </font>
  </fonts>
  <fills count="9">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thin">
        <color indexed="64"/>
      </left>
      <right/>
      <top/>
      <bottom style="thin">
        <color indexed="64"/>
      </bottom>
      <diagonal/>
    </border>
    <border>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18" fillId="0" borderId="0"/>
  </cellStyleXfs>
  <cellXfs count="144">
    <xf numFmtId="0" fontId="0" fillId="0" borderId="0" xfId="0"/>
    <xf numFmtId="0" fontId="4" fillId="0" borderId="1" xfId="0" applyFont="1" applyBorder="1"/>
    <xf numFmtId="0" fontId="4" fillId="0" borderId="1" xfId="0" applyFont="1" applyBorder="1" applyAlignment="1">
      <alignment horizontal="center"/>
    </xf>
    <xf numFmtId="0" fontId="2" fillId="0" borderId="1" xfId="0" applyFont="1" applyBorder="1"/>
    <xf numFmtId="0" fontId="0" fillId="0" borderId="1" xfId="0" applyBorder="1" applyAlignment="1">
      <alignment horizontal="center"/>
    </xf>
    <xf numFmtId="44" fontId="0" fillId="0" borderId="1" xfId="1" applyFont="1" applyBorder="1"/>
    <xf numFmtId="0" fontId="0" fillId="0" borderId="1" xfId="0" applyBorder="1"/>
    <xf numFmtId="0" fontId="2" fillId="0" borderId="1" xfId="0" applyFont="1" applyBorder="1" applyAlignment="1">
      <alignment horizontal="right"/>
    </xf>
    <xf numFmtId="44" fontId="2" fillId="0" borderId="1" xfId="1" applyFont="1" applyBorder="1"/>
    <xf numFmtId="44" fontId="6" fillId="0" borderId="1" xfId="1" applyFont="1" applyBorder="1"/>
    <xf numFmtId="44" fontId="2" fillId="0" borderId="1" xfId="1" applyFont="1" applyBorder="1" applyAlignment="1"/>
    <xf numFmtId="44" fontId="0" fillId="0" borderId="0" xfId="0" applyNumberFormat="1"/>
    <xf numFmtId="44" fontId="3" fillId="0" borderId="5" xfId="0" applyNumberFormat="1" applyFont="1" applyBorder="1"/>
    <xf numFmtId="0" fontId="8"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xf>
    <xf numFmtId="0" fontId="2" fillId="0" borderId="0" xfId="0" applyFont="1"/>
    <xf numFmtId="0" fontId="13" fillId="0" borderId="0" xfId="0" applyFont="1"/>
    <xf numFmtId="44" fontId="14" fillId="0" borderId="0" xfId="1" applyFont="1"/>
    <xf numFmtId="0" fontId="15" fillId="0" borderId="0" xfId="0" applyFont="1"/>
    <xf numFmtId="44" fontId="13" fillId="0" borderId="0" xfId="0" applyNumberFormat="1" applyFont="1"/>
    <xf numFmtId="0" fontId="11" fillId="0" borderId="0" xfId="0" applyFont="1"/>
    <xf numFmtId="2" fontId="13" fillId="0" borderId="0" xfId="1" applyNumberFormat="1" applyFont="1"/>
    <xf numFmtId="0" fontId="14" fillId="0" borderId="0" xfId="0" applyFont="1"/>
    <xf numFmtId="2" fontId="14" fillId="0" borderId="0" xfId="0" applyNumberFormat="1" applyFont="1"/>
    <xf numFmtId="0" fontId="16" fillId="0" borderId="0" xfId="0" applyFont="1"/>
    <xf numFmtId="44" fontId="16" fillId="0" borderId="0" xfId="1" applyFont="1"/>
    <xf numFmtId="0" fontId="0" fillId="0" borderId="0" xfId="0" applyAlignment="1">
      <alignment horizontal="center"/>
    </xf>
    <xf numFmtId="2" fontId="0" fillId="0" borderId="0" xfId="0" applyNumberFormat="1"/>
    <xf numFmtId="2" fontId="2" fillId="0" borderId="0" xfId="0" applyNumberFormat="1" applyFont="1"/>
    <xf numFmtId="1" fontId="0" fillId="0" borderId="0" xfId="0" applyNumberFormat="1"/>
    <xf numFmtId="44" fontId="0" fillId="0" borderId="0" xfId="1" applyFont="1"/>
    <xf numFmtId="0" fontId="16" fillId="0" borderId="1" xfId="0" applyFont="1" applyBorder="1"/>
    <xf numFmtId="0" fontId="16" fillId="0" borderId="1" xfId="0" applyFont="1" applyBorder="1" applyAlignment="1">
      <alignment horizontal="center"/>
    </xf>
    <xf numFmtId="44" fontId="17" fillId="0" borderId="1" xfId="1" applyFont="1" applyBorder="1"/>
    <xf numFmtId="1" fontId="16" fillId="0" borderId="1" xfId="0" applyNumberFormat="1" applyFont="1" applyBorder="1" applyAlignment="1">
      <alignment horizontal="center"/>
    </xf>
    <xf numFmtId="0" fontId="4" fillId="0" borderId="1" xfId="0" applyFont="1" applyBorder="1" applyAlignment="1">
      <alignment horizontal="center" wrapText="1"/>
    </xf>
    <xf numFmtId="0" fontId="2" fillId="0" borderId="0" xfId="0" applyFont="1" applyAlignment="1">
      <alignment vertical="top" wrapText="1"/>
    </xf>
    <xf numFmtId="0" fontId="2" fillId="0" borderId="1" xfId="0" applyFont="1" applyBorder="1" applyAlignment="1" applyProtection="1">
      <alignment horizontal="right"/>
      <protection locked="0"/>
    </xf>
    <xf numFmtId="44" fontId="0" fillId="3" borderId="9" xfId="1" applyFont="1" applyFill="1" applyBorder="1" applyProtection="1">
      <protection locked="0"/>
    </xf>
    <xf numFmtId="3" fontId="0" fillId="0" borderId="0" xfId="0" applyNumberFormat="1"/>
    <xf numFmtId="2" fontId="16" fillId="0" borderId="1" xfId="0" quotePrefix="1" applyNumberFormat="1" applyFont="1" applyBorder="1" applyAlignment="1">
      <alignment horizontal="center"/>
    </xf>
    <xf numFmtId="44" fontId="16" fillId="0" borderId="1" xfId="1" applyFont="1" applyFill="1" applyBorder="1" applyAlignment="1">
      <alignment horizontal="center"/>
    </xf>
    <xf numFmtId="0" fontId="19" fillId="4" borderId="1" xfId="0" applyFont="1" applyFill="1" applyBorder="1" applyAlignment="1">
      <alignment horizontal="center"/>
    </xf>
    <xf numFmtId="44" fontId="16" fillId="0" borderId="1" xfId="0" applyNumberFormat="1" applyFont="1" applyBorder="1" applyAlignment="1">
      <alignment horizontal="center"/>
    </xf>
    <xf numFmtId="0" fontId="2" fillId="3" borderId="5" xfId="0" applyFont="1" applyFill="1" applyBorder="1" applyAlignment="1" applyProtection="1">
      <alignment horizontal="center"/>
      <protection locked="0"/>
    </xf>
    <xf numFmtId="0" fontId="0" fillId="0" borderId="0" xfId="0" applyAlignment="1">
      <alignment wrapText="1"/>
    </xf>
    <xf numFmtId="4" fontId="0" fillId="0" borderId="0" xfId="0" applyNumberFormat="1"/>
    <xf numFmtId="0" fontId="20" fillId="0" borderId="1" xfId="0" applyFont="1" applyBorder="1" applyAlignment="1">
      <alignment horizontal="center"/>
    </xf>
    <xf numFmtId="44" fontId="0" fillId="5" borderId="1" xfId="1" applyFont="1" applyFill="1" applyBorder="1" applyProtection="1">
      <protection locked="0"/>
    </xf>
    <xf numFmtId="1" fontId="0" fillId="5" borderId="1" xfId="0" applyNumberFormat="1" applyFill="1" applyBorder="1" applyProtection="1">
      <protection locked="0"/>
    </xf>
    <xf numFmtId="0" fontId="0" fillId="2" borderId="1" xfId="0" applyFill="1" applyBorder="1"/>
    <xf numFmtId="44" fontId="0" fillId="6" borderId="1" xfId="1" applyFont="1" applyFill="1" applyBorder="1"/>
    <xf numFmtId="0" fontId="12" fillId="5" borderId="1" xfId="0" applyFont="1" applyFill="1" applyBorder="1" applyAlignment="1" applyProtection="1">
      <alignment horizontal="center"/>
      <protection locked="0"/>
    </xf>
    <xf numFmtId="44" fontId="17" fillId="5" borderId="1" xfId="1" applyFont="1" applyFill="1" applyBorder="1" applyProtection="1">
      <protection locked="0"/>
    </xf>
    <xf numFmtId="0" fontId="5" fillId="5" borderId="1" xfId="0" applyFont="1" applyFill="1" applyBorder="1" applyProtection="1">
      <protection locked="0"/>
    </xf>
    <xf numFmtId="0" fontId="0" fillId="5" borderId="1" xfId="0" applyFill="1" applyBorder="1" applyAlignment="1" applyProtection="1">
      <alignment horizontal="center"/>
      <protection locked="0"/>
    </xf>
    <xf numFmtId="0" fontId="4" fillId="5" borderId="1" xfId="0" applyFont="1" applyFill="1" applyBorder="1" applyAlignment="1" applyProtection="1">
      <alignment horizontal="center"/>
      <protection locked="0"/>
    </xf>
    <xf numFmtId="44" fontId="6" fillId="5" borderId="1" xfId="1" applyFont="1" applyFill="1" applyBorder="1" applyProtection="1">
      <protection locked="0"/>
    </xf>
    <xf numFmtId="2" fontId="0" fillId="5" borderId="1" xfId="0" applyNumberFormat="1" applyFill="1" applyBorder="1" applyAlignment="1" applyProtection="1">
      <alignment horizontal="center"/>
      <protection locked="0"/>
    </xf>
    <xf numFmtId="44" fontId="1" fillId="5" borderId="1" xfId="1" applyFont="1" applyFill="1" applyBorder="1" applyProtection="1">
      <protection locked="0"/>
    </xf>
    <xf numFmtId="0" fontId="0" fillId="5" borderId="1" xfId="0" applyFill="1" applyBorder="1" applyAlignment="1">
      <alignment horizontal="center"/>
    </xf>
    <xf numFmtId="2" fontId="0" fillId="5" borderId="1" xfId="0" applyNumberFormat="1" applyFill="1" applyBorder="1"/>
    <xf numFmtId="0" fontId="12" fillId="0" borderId="1" xfId="0" applyFont="1" applyBorder="1" applyAlignment="1">
      <alignment horizontal="center"/>
    </xf>
    <xf numFmtId="3" fontId="2" fillId="0" borderId="1" xfId="0" applyNumberFormat="1" applyFont="1" applyBorder="1" applyAlignment="1">
      <alignment horizontal="center"/>
    </xf>
    <xf numFmtId="3" fontId="2" fillId="0" borderId="1" xfId="0" applyNumberFormat="1" applyFont="1" applyBorder="1"/>
    <xf numFmtId="4" fontId="2" fillId="0" borderId="1" xfId="0" applyNumberFormat="1" applyFont="1" applyBorder="1" applyAlignment="1">
      <alignment horizontal="center"/>
    </xf>
    <xf numFmtId="4" fontId="2" fillId="0" borderId="1" xfId="0" applyNumberFormat="1" applyFont="1" applyBorder="1"/>
    <xf numFmtId="3" fontId="2" fillId="0" borderId="2" xfId="0" applyNumberFormat="1" applyFont="1" applyBorder="1"/>
    <xf numFmtId="4" fontId="2" fillId="0" borderId="2" xfId="0" applyNumberFormat="1" applyFont="1" applyBorder="1"/>
    <xf numFmtId="1" fontId="16" fillId="0" borderId="12" xfId="0" applyNumberFormat="1" applyFont="1" applyBorder="1" applyAlignment="1">
      <alignment horizontal="center"/>
    </xf>
    <xf numFmtId="44" fontId="16" fillId="0" borderId="12" xfId="1" applyFont="1" applyBorder="1" applyAlignment="1">
      <alignment horizontal="center"/>
    </xf>
    <xf numFmtId="0" fontId="2" fillId="4" borderId="3" xfId="0" applyFont="1" applyFill="1" applyBorder="1" applyAlignment="1">
      <alignment horizontal="center" vertical="top" wrapText="1"/>
    </xf>
    <xf numFmtId="0" fontId="16" fillId="0" borderId="12" xfId="0" applyFont="1" applyBorder="1" applyAlignment="1">
      <alignment horizontal="center"/>
    </xf>
    <xf numFmtId="2" fontId="16" fillId="0" borderId="12" xfId="0" quotePrefix="1" applyNumberFormat="1" applyFont="1" applyBorder="1" applyAlignment="1">
      <alignment horizontal="center"/>
    </xf>
    <xf numFmtId="0" fontId="2" fillId="3" borderId="5" xfId="0" applyFont="1" applyFill="1" applyBorder="1" applyAlignment="1">
      <alignment horizontal="right" wrapText="1"/>
    </xf>
    <xf numFmtId="0" fontId="16" fillId="6" borderId="1" xfId="0" applyFont="1" applyFill="1" applyBorder="1" applyAlignment="1">
      <alignment horizontal="center"/>
    </xf>
    <xf numFmtId="44" fontId="0" fillId="5" borderId="1" xfId="1" applyFont="1" applyFill="1" applyBorder="1"/>
    <xf numFmtId="0" fontId="19" fillId="7" borderId="1" xfId="0" applyFont="1" applyFill="1" applyBorder="1" applyAlignment="1">
      <alignment horizontal="center"/>
    </xf>
    <xf numFmtId="0" fontId="19" fillId="7" borderId="12" xfId="0" applyFont="1" applyFill="1" applyBorder="1" applyAlignment="1">
      <alignment horizontal="center"/>
    </xf>
    <xf numFmtId="0" fontId="2" fillId="7" borderId="3" xfId="0" applyFont="1" applyFill="1" applyBorder="1" applyAlignment="1">
      <alignment horizontal="center" vertical="top" wrapText="1"/>
    </xf>
    <xf numFmtId="0" fontId="0" fillId="8" borderId="1" xfId="0" applyFill="1" applyBorder="1"/>
    <xf numFmtId="0" fontId="0" fillId="8" borderId="0" xfId="0" applyFill="1"/>
    <xf numFmtId="0" fontId="21" fillId="0" borderId="1" xfId="0" applyFont="1" applyBorder="1" applyAlignment="1">
      <alignment horizontal="left" vertical="top" wrapText="1"/>
    </xf>
    <xf numFmtId="0" fontId="20" fillId="0" borderId="1" xfId="0" applyFont="1" applyBorder="1" applyAlignment="1">
      <alignment horizontal="center"/>
    </xf>
    <xf numFmtId="0" fontId="22" fillId="5" borderId="1" xfId="0" applyFont="1" applyFill="1" applyBorder="1" applyAlignment="1">
      <alignment horizontal="center" vertical="center"/>
    </xf>
    <xf numFmtId="0" fontId="7" fillId="0" borderId="1" xfId="0" applyFont="1" applyBorder="1" applyAlignment="1">
      <alignment horizontal="center" vertical="center" wrapText="1"/>
    </xf>
    <xf numFmtId="0" fontId="9" fillId="0" borderId="1" xfId="0" applyFont="1" applyBorder="1" applyAlignment="1">
      <alignment horizontal="left" vertical="top" wrapText="1"/>
    </xf>
    <xf numFmtId="0" fontId="9" fillId="3" borderId="1" xfId="0" applyFont="1" applyFill="1" applyBorder="1" applyAlignment="1">
      <alignment horizontal="center" vertical="center"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0" xfId="0" applyFont="1" applyAlignment="1">
      <alignment horizontal="left" vertical="top" wrapText="1"/>
    </xf>
    <xf numFmtId="0" fontId="2" fillId="0" borderId="21" xfId="0" applyFont="1" applyBorder="1" applyAlignment="1">
      <alignment horizontal="left" vertical="top" wrapText="1"/>
    </xf>
    <xf numFmtId="0" fontId="2" fillId="0" borderId="16"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0" fillId="0" borderId="0" xfId="0" applyAlignment="1">
      <alignment horizontal="center"/>
    </xf>
    <xf numFmtId="0" fontId="2" fillId="0" borderId="10" xfId="0" applyFont="1" applyBorder="1" applyAlignment="1">
      <alignment horizontal="right"/>
    </xf>
    <xf numFmtId="0" fontId="2" fillId="0" borderId="16" xfId="0" applyFont="1" applyBorder="1" applyAlignment="1">
      <alignment horizontal="right"/>
    </xf>
    <xf numFmtId="44" fontId="2" fillId="0" borderId="17" xfId="0" applyNumberFormat="1" applyFont="1" applyBorder="1" applyAlignment="1">
      <alignment horizontal="center"/>
    </xf>
    <xf numFmtId="44" fontId="2" fillId="0" borderId="18" xfId="0" applyNumberFormat="1" applyFont="1" applyBorder="1" applyAlignment="1">
      <alignment horizontal="center"/>
    </xf>
    <xf numFmtId="0" fontId="9" fillId="0" borderId="1" xfId="0" applyFont="1" applyBorder="1" applyAlignment="1">
      <alignment horizontal="center" vertical="top" wrapText="1"/>
    </xf>
    <xf numFmtId="0" fontId="20" fillId="5" borderId="2" xfId="0" applyFont="1" applyFill="1" applyBorder="1" applyAlignment="1">
      <alignment horizontal="center"/>
    </xf>
    <xf numFmtId="0" fontId="20" fillId="5" borderId="8" xfId="0" applyFont="1" applyFill="1" applyBorder="1" applyAlignment="1">
      <alignment horizontal="center"/>
    </xf>
    <xf numFmtId="0" fontId="20" fillId="5" borderId="3" xfId="0" applyFont="1" applyFill="1" applyBorder="1" applyAlignment="1">
      <alignment horizontal="center"/>
    </xf>
    <xf numFmtId="0" fontId="0" fillId="8" borderId="7" xfId="0" applyFill="1" applyBorder="1"/>
    <xf numFmtId="0" fontId="0" fillId="8" borderId="6" xfId="0" applyFill="1" applyBorder="1"/>
    <xf numFmtId="0" fontId="0" fillId="8" borderId="3" xfId="0" applyFill="1" applyBorder="1"/>
    <xf numFmtId="0" fontId="3" fillId="0" borderId="4" xfId="0" applyFont="1" applyBorder="1" applyAlignment="1">
      <alignment horizontal="right"/>
    </xf>
    <xf numFmtId="0" fontId="3" fillId="0" borderId="14" xfId="0" applyFont="1" applyBorder="1" applyAlignment="1">
      <alignment horizontal="right"/>
    </xf>
    <xf numFmtId="0" fontId="0" fillId="8" borderId="2" xfId="0" applyFill="1" applyBorder="1"/>
    <xf numFmtId="0" fontId="0" fillId="8" borderId="8" xfId="0" applyFill="1" applyBorder="1"/>
    <xf numFmtId="0" fontId="2" fillId="0" borderId="2" xfId="0" applyFont="1" applyBorder="1" applyAlignment="1">
      <alignment horizontal="right"/>
    </xf>
    <xf numFmtId="0" fontId="2" fillId="0" borderId="8" xfId="0" applyFont="1" applyBorder="1" applyAlignment="1">
      <alignment horizontal="right"/>
    </xf>
    <xf numFmtId="0" fontId="2" fillId="0" borderId="3" xfId="0" applyFont="1" applyBorder="1" applyAlignment="1">
      <alignment horizontal="right"/>
    </xf>
    <xf numFmtId="44" fontId="2" fillId="0" borderId="2" xfId="1" applyFont="1" applyBorder="1" applyAlignment="1">
      <alignment horizontal="right"/>
    </xf>
    <xf numFmtId="44" fontId="2" fillId="0" borderId="8" xfId="1" applyFont="1" applyBorder="1" applyAlignment="1">
      <alignment horizontal="right"/>
    </xf>
    <xf numFmtId="44" fontId="2" fillId="0" borderId="3" xfId="1" applyFont="1" applyBorder="1" applyAlignment="1">
      <alignment horizontal="right"/>
    </xf>
    <xf numFmtId="0" fontId="0" fillId="8" borderId="1" xfId="0" applyFill="1" applyBorder="1"/>
    <xf numFmtId="0" fontId="2" fillId="0" borderId="1" xfId="0" applyFont="1" applyBorder="1"/>
    <xf numFmtId="0" fontId="2" fillId="0" borderId="12" xfId="0" applyFont="1" applyBorder="1"/>
    <xf numFmtId="0" fontId="3"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3" borderId="1" xfId="0" applyFont="1" applyFill="1" applyBorder="1" applyAlignment="1">
      <alignment horizontal="center" vertical="center" wrapText="1"/>
    </xf>
    <xf numFmtId="0" fontId="2" fillId="5" borderId="2" xfId="0" applyFont="1" applyFill="1" applyBorder="1" applyAlignment="1">
      <alignment horizontal="center"/>
    </xf>
    <xf numFmtId="0" fontId="2" fillId="5" borderId="8" xfId="0" applyFont="1" applyFill="1" applyBorder="1" applyAlignment="1">
      <alignment horizontal="center"/>
    </xf>
    <xf numFmtId="0" fontId="2" fillId="5" borderId="3" xfId="0" applyFont="1" applyFill="1" applyBorder="1" applyAlignment="1">
      <alignment horizontal="center"/>
    </xf>
    <xf numFmtId="0" fontId="2" fillId="0" borderId="2" xfId="0" applyFont="1" applyBorder="1" applyAlignment="1">
      <alignment horizontal="left"/>
    </xf>
    <xf numFmtId="0" fontId="2" fillId="0" borderId="8" xfId="0" applyFont="1" applyBorder="1" applyAlignment="1">
      <alignment horizontal="left"/>
    </xf>
    <xf numFmtId="0" fontId="2" fillId="0" borderId="3" xfId="0" applyFont="1" applyBorder="1" applyAlignment="1">
      <alignment horizontal="left"/>
    </xf>
    <xf numFmtId="0" fontId="3" fillId="0" borderId="25" xfId="0" applyFont="1" applyBorder="1" applyAlignment="1">
      <alignment horizontal="right"/>
    </xf>
    <xf numFmtId="0" fontId="3" fillId="0" borderId="26" xfId="0" applyFont="1" applyBorder="1" applyAlignment="1">
      <alignment horizontal="right"/>
    </xf>
    <xf numFmtId="0" fontId="3" fillId="0" borderId="27" xfId="0" applyFont="1" applyBorder="1" applyAlignment="1">
      <alignment horizontal="right"/>
    </xf>
    <xf numFmtId="0" fontId="0" fillId="8" borderId="12" xfId="0" applyFill="1" applyBorder="1"/>
    <xf numFmtId="0" fontId="0" fillId="8" borderId="24" xfId="0" applyFill="1" applyBorder="1"/>
    <xf numFmtId="0" fontId="0" fillId="8" borderId="13" xfId="0" applyFill="1" applyBorder="1"/>
    <xf numFmtId="0" fontId="3" fillId="0" borderId="15" xfId="0" applyFont="1" applyBorder="1" applyAlignment="1">
      <alignment horizontal="right"/>
    </xf>
    <xf numFmtId="0" fontId="2" fillId="0" borderId="1" xfId="0" applyFont="1" applyBorder="1" applyAlignment="1">
      <alignment horizontal="right"/>
    </xf>
    <xf numFmtId="44" fontId="2" fillId="0" borderId="1" xfId="1" applyFont="1" applyBorder="1" applyAlignment="1">
      <alignment horizontal="right"/>
    </xf>
  </cellXfs>
  <cellStyles count="3">
    <cellStyle name="Comma 2" xfId="2" xr:uid="{BB970BCF-98FD-4DFA-B503-CAD21BBF24D0}"/>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ED34-3A2F-42BC-8F55-61D687B33DC0}">
  <sheetPr codeName="Sheet1"/>
  <dimension ref="A1:D25"/>
  <sheetViews>
    <sheetView tabSelected="1" workbookViewId="0">
      <selection activeCell="G15" sqref="G15"/>
    </sheetView>
  </sheetViews>
  <sheetFormatPr defaultRowHeight="15" x14ac:dyDescent="0.25"/>
  <cols>
    <col min="1" max="1" width="40.28515625" customWidth="1"/>
    <col min="3" max="3" width="19" customWidth="1"/>
    <col min="4" max="4" width="21.7109375" customWidth="1"/>
  </cols>
  <sheetData>
    <row r="1" spans="1:4" x14ac:dyDescent="0.25">
      <c r="A1" s="48" t="s">
        <v>126</v>
      </c>
      <c r="B1" s="48" t="s">
        <v>124</v>
      </c>
      <c r="C1" s="84" t="s">
        <v>125</v>
      </c>
      <c r="D1" s="84"/>
    </row>
    <row r="2" spans="1:4" ht="20.25" customHeight="1" x14ac:dyDescent="0.25">
      <c r="A2" s="85" t="s">
        <v>131</v>
      </c>
      <c r="B2" s="85"/>
      <c r="C2" s="85"/>
      <c r="D2" s="85"/>
    </row>
    <row r="3" spans="1:4" ht="15.75" customHeight="1" x14ac:dyDescent="0.25">
      <c r="A3" s="86" t="s">
        <v>34</v>
      </c>
      <c r="B3" s="86"/>
      <c r="C3" s="86"/>
      <c r="D3" s="86"/>
    </row>
    <row r="4" spans="1:4" ht="47.25" customHeight="1" x14ac:dyDescent="0.25">
      <c r="A4" s="87" t="s">
        <v>122</v>
      </c>
      <c r="B4" s="87"/>
      <c r="C4" s="87"/>
      <c r="D4" s="87"/>
    </row>
    <row r="5" spans="1:4" ht="15.75" customHeight="1" x14ac:dyDescent="0.25">
      <c r="A5" s="88" t="s">
        <v>123</v>
      </c>
      <c r="B5" s="88"/>
      <c r="C5" s="88"/>
      <c r="D5" s="88"/>
    </row>
    <row r="6" spans="1:4" ht="15.75" x14ac:dyDescent="0.25">
      <c r="A6" s="3" t="s">
        <v>9</v>
      </c>
      <c r="B6" s="2" t="s">
        <v>2</v>
      </c>
      <c r="C6" s="1" t="s">
        <v>10</v>
      </c>
      <c r="D6" s="1" t="s">
        <v>11</v>
      </c>
    </row>
    <row r="7" spans="1:4" x14ac:dyDescent="0.25">
      <c r="A7" s="6" t="s">
        <v>13</v>
      </c>
      <c r="B7" s="4" t="s">
        <v>12</v>
      </c>
      <c r="C7" s="49">
        <v>0</v>
      </c>
      <c r="D7" s="49">
        <v>0</v>
      </c>
    </row>
    <row r="8" spans="1:4" x14ac:dyDescent="0.25">
      <c r="A8" s="6" t="s">
        <v>14</v>
      </c>
      <c r="B8" s="4" t="s">
        <v>12</v>
      </c>
      <c r="C8" s="49">
        <v>0</v>
      </c>
      <c r="D8" s="49">
        <v>0</v>
      </c>
    </row>
    <row r="9" spans="1:4" x14ac:dyDescent="0.25">
      <c r="A9" s="6" t="s">
        <v>15</v>
      </c>
      <c r="B9" s="4" t="s">
        <v>12</v>
      </c>
      <c r="C9" s="49">
        <v>0</v>
      </c>
      <c r="D9" s="49">
        <v>0</v>
      </c>
    </row>
    <row r="10" spans="1:4" x14ac:dyDescent="0.25">
      <c r="A10" s="6" t="s">
        <v>16</v>
      </c>
      <c r="B10" s="4" t="s">
        <v>12</v>
      </c>
      <c r="C10" s="49">
        <v>0</v>
      </c>
      <c r="D10" s="49">
        <v>0</v>
      </c>
    </row>
    <row r="11" spans="1:4" x14ac:dyDescent="0.25">
      <c r="A11" s="6" t="s">
        <v>17</v>
      </c>
      <c r="B11" s="4" t="s">
        <v>12</v>
      </c>
      <c r="C11" s="49">
        <v>0</v>
      </c>
      <c r="D11" s="49">
        <v>0</v>
      </c>
    </row>
    <row r="12" spans="1:4" x14ac:dyDescent="0.25">
      <c r="A12" s="6" t="s">
        <v>18</v>
      </c>
      <c r="B12" s="4" t="s">
        <v>12</v>
      </c>
      <c r="C12" s="49">
        <v>0</v>
      </c>
      <c r="D12" s="49">
        <v>0</v>
      </c>
    </row>
    <row r="13" spans="1:4" x14ac:dyDescent="0.25">
      <c r="A13" s="6" t="s">
        <v>19</v>
      </c>
      <c r="B13" s="4" t="s">
        <v>12</v>
      </c>
      <c r="C13" s="49">
        <v>0</v>
      </c>
      <c r="D13" s="49">
        <v>0</v>
      </c>
    </row>
    <row r="14" spans="1:4" x14ac:dyDescent="0.25">
      <c r="A14" s="6" t="s">
        <v>20</v>
      </c>
      <c r="B14" s="4" t="s">
        <v>21</v>
      </c>
      <c r="C14" s="49">
        <v>0</v>
      </c>
      <c r="D14" s="49">
        <v>0</v>
      </c>
    </row>
    <row r="15" spans="1:4" x14ac:dyDescent="0.25">
      <c r="A15" s="6" t="s">
        <v>22</v>
      </c>
      <c r="B15" s="4" t="s">
        <v>21</v>
      </c>
      <c r="C15" s="49">
        <v>0</v>
      </c>
      <c r="D15" s="49">
        <v>0</v>
      </c>
    </row>
    <row r="16" spans="1:4" x14ac:dyDescent="0.25">
      <c r="A16" s="6" t="s">
        <v>23</v>
      </c>
      <c r="B16" s="4" t="s">
        <v>21</v>
      </c>
      <c r="C16" s="49">
        <v>0</v>
      </c>
      <c r="D16" s="49">
        <v>0</v>
      </c>
    </row>
    <row r="17" spans="1:4" x14ac:dyDescent="0.25">
      <c r="A17" s="6" t="s">
        <v>24</v>
      </c>
      <c r="B17" s="4" t="s">
        <v>21</v>
      </c>
      <c r="C17" s="49">
        <v>0</v>
      </c>
      <c r="D17" s="49">
        <v>0</v>
      </c>
    </row>
    <row r="18" spans="1:4" x14ac:dyDescent="0.25">
      <c r="A18" s="6" t="s">
        <v>25</v>
      </c>
      <c r="B18" s="4" t="s">
        <v>21</v>
      </c>
      <c r="C18" s="49">
        <v>0</v>
      </c>
      <c r="D18" s="49">
        <v>0</v>
      </c>
    </row>
    <row r="19" spans="1:4" x14ac:dyDescent="0.25">
      <c r="A19" s="6" t="s">
        <v>26</v>
      </c>
      <c r="B19" s="4" t="s">
        <v>21</v>
      </c>
      <c r="C19" s="49">
        <v>0</v>
      </c>
      <c r="D19" s="49">
        <v>0</v>
      </c>
    </row>
    <row r="20" spans="1:4" x14ac:dyDescent="0.25">
      <c r="A20" s="6" t="s">
        <v>27</v>
      </c>
      <c r="B20" s="4" t="s">
        <v>21</v>
      </c>
      <c r="C20" s="49">
        <v>0</v>
      </c>
      <c r="D20" s="49">
        <v>0</v>
      </c>
    </row>
    <row r="21" spans="1:4" x14ac:dyDescent="0.25">
      <c r="A21" s="6" t="s">
        <v>28</v>
      </c>
      <c r="B21" s="4" t="s">
        <v>21</v>
      </c>
      <c r="C21" s="49">
        <v>0</v>
      </c>
      <c r="D21" s="49">
        <v>0</v>
      </c>
    </row>
    <row r="22" spans="1:4" x14ac:dyDescent="0.25">
      <c r="A22" s="6" t="s">
        <v>29</v>
      </c>
      <c r="B22" s="4" t="s">
        <v>21</v>
      </c>
      <c r="C22" s="49">
        <v>0</v>
      </c>
      <c r="D22" s="39"/>
    </row>
    <row r="23" spans="1:4" ht="31.5" customHeight="1" x14ac:dyDescent="0.25">
      <c r="A23" s="83" t="s">
        <v>127</v>
      </c>
      <c r="B23" s="83"/>
      <c r="C23" s="83"/>
      <c r="D23" s="83"/>
    </row>
    <row r="24" spans="1:4" ht="47.25" customHeight="1" x14ac:dyDescent="0.25">
      <c r="A24" s="83" t="s">
        <v>128</v>
      </c>
      <c r="B24" s="83"/>
      <c r="C24" s="83"/>
      <c r="D24" s="83"/>
    </row>
    <row r="25" spans="1:4" ht="29.25" customHeight="1" x14ac:dyDescent="0.25">
      <c r="A25" s="83" t="s">
        <v>129</v>
      </c>
      <c r="B25" s="83"/>
      <c r="C25" s="83"/>
      <c r="D25" s="83"/>
    </row>
  </sheetData>
  <sheetProtection algorithmName="SHA-512" hashValue="mLNmXn23rOCQaLjjzhEKp6PUrdrCZNJRkOc++GzCiN7Q2c6fQ2mmkAtiweJBI8n2fNRRhUz45QLocLY7n+vCFQ==" saltValue="IpHBku8ssHDeOvOfhqKtJQ==" spinCount="100000" sheet="1" objects="1" scenarios="1"/>
  <protectedRanges>
    <protectedRange sqref="A2:D2" name="Type Firms Name Here_1"/>
  </protectedRanges>
  <mergeCells count="8">
    <mergeCell ref="A23:D23"/>
    <mergeCell ref="A24:D24"/>
    <mergeCell ref="A25:D25"/>
    <mergeCell ref="C1:D1"/>
    <mergeCell ref="A2:D2"/>
    <mergeCell ref="A3:D3"/>
    <mergeCell ref="A4:D4"/>
    <mergeCell ref="A5:D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4E97-BBC0-4482-947C-6A61542A321A}">
  <sheetPr codeName="Sheet10">
    <pageSetUpPr fitToPage="1"/>
  </sheetPr>
  <dimension ref="A1:M42"/>
  <sheetViews>
    <sheetView zoomScale="80" zoomScaleNormal="80" workbookViewId="0">
      <selection activeCell="K30" sqref="K30"/>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7.25" customHeight="1" x14ac:dyDescent="0.25">
      <c r="A5" s="127" t="s">
        <v>122</v>
      </c>
      <c r="B5" s="127"/>
      <c r="C5" s="127"/>
      <c r="D5" s="127"/>
      <c r="E5" s="127"/>
      <c r="F5" s="127"/>
      <c r="G5" s="14"/>
      <c r="H5" s="14"/>
    </row>
    <row r="6" spans="1:8" ht="38.25" customHeight="1" x14ac:dyDescent="0.25">
      <c r="A6" s="128" t="s">
        <v>35</v>
      </c>
      <c r="B6" s="128"/>
      <c r="C6" s="128"/>
      <c r="D6" s="128"/>
      <c r="E6" s="128"/>
      <c r="F6" s="128"/>
      <c r="G6" s="14"/>
      <c r="H6" s="14"/>
    </row>
    <row r="7" spans="1:8" ht="22.5" customHeight="1" x14ac:dyDescent="0.25">
      <c r="A7" s="125" t="s">
        <v>71</v>
      </c>
      <c r="B7" s="125"/>
      <c r="C7" s="125"/>
      <c r="D7" s="125"/>
      <c r="E7" s="125" t="s">
        <v>72</v>
      </c>
      <c r="F7" s="125"/>
    </row>
    <row r="8" spans="1:8" ht="8.25" customHeight="1" x14ac:dyDescent="0.25">
      <c r="A8" s="120"/>
      <c r="B8" s="120"/>
      <c r="C8" s="120"/>
      <c r="D8" s="120"/>
      <c r="E8" s="120"/>
      <c r="F8" s="120"/>
    </row>
    <row r="9" spans="1:8" ht="15.75" x14ac:dyDescent="0.25">
      <c r="A9" s="1" t="s">
        <v>1</v>
      </c>
      <c r="B9" s="2" t="s">
        <v>2</v>
      </c>
      <c r="C9" s="1" t="s">
        <v>3</v>
      </c>
      <c r="D9" s="1" t="s">
        <v>4</v>
      </c>
      <c r="E9" s="1" t="s">
        <v>5</v>
      </c>
      <c r="F9" s="120"/>
    </row>
    <row r="10" spans="1:8" x14ac:dyDescent="0.25">
      <c r="A10" s="6" t="s">
        <v>7</v>
      </c>
      <c r="B10" s="4" t="s">
        <v>6</v>
      </c>
      <c r="C10" s="50">
        <v>1393</v>
      </c>
      <c r="D10" s="49">
        <v>0</v>
      </c>
      <c r="E10" s="5">
        <f t="shared" ref="E10" si="0">+D10*C10</f>
        <v>0</v>
      </c>
      <c r="F10" s="120"/>
    </row>
    <row r="11" spans="1:8" x14ac:dyDescent="0.25">
      <c r="A11" s="142" t="s">
        <v>8</v>
      </c>
      <c r="B11" s="142"/>
      <c r="C11" s="142"/>
      <c r="D11" s="142"/>
      <c r="E11" s="8">
        <f>SUM(E10:E10)</f>
        <v>0</v>
      </c>
      <c r="F11" s="120"/>
    </row>
    <row r="12" spans="1:8" ht="6.75" customHeight="1" x14ac:dyDescent="0.25">
      <c r="A12" s="120"/>
      <c r="B12" s="120"/>
      <c r="C12" s="120"/>
      <c r="D12" s="120"/>
      <c r="E12" s="120"/>
      <c r="F12" s="120"/>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 t="shared" ref="F14:F32" si="1">+(C14*D14)+(C14*E14)</f>
        <v>0</v>
      </c>
    </row>
    <row r="15" spans="1:8" x14ac:dyDescent="0.25">
      <c r="A15" s="6" t="s">
        <v>14</v>
      </c>
      <c r="B15" s="4" t="s">
        <v>12</v>
      </c>
      <c r="C15" s="50">
        <v>100</v>
      </c>
      <c r="D15" s="5">
        <v>0</v>
      </c>
      <c r="E15" s="5">
        <v>0</v>
      </c>
      <c r="F15" s="5">
        <f t="shared" si="1"/>
        <v>0</v>
      </c>
    </row>
    <row r="16" spans="1:8" x14ac:dyDescent="0.25">
      <c r="A16" s="6" t="s">
        <v>15</v>
      </c>
      <c r="B16" s="4" t="s">
        <v>12</v>
      </c>
      <c r="C16" s="50"/>
      <c r="D16" s="5">
        <v>0</v>
      </c>
      <c r="E16" s="5">
        <v>0</v>
      </c>
      <c r="F16" s="5">
        <f t="shared" si="1"/>
        <v>0</v>
      </c>
    </row>
    <row r="17" spans="1:6" x14ac:dyDescent="0.25">
      <c r="A17" s="6" t="s">
        <v>16</v>
      </c>
      <c r="B17" s="4" t="s">
        <v>12</v>
      </c>
      <c r="C17" s="50"/>
      <c r="D17" s="5">
        <v>0</v>
      </c>
      <c r="E17" s="5">
        <v>0</v>
      </c>
      <c r="F17" s="5">
        <f t="shared" si="1"/>
        <v>0</v>
      </c>
    </row>
    <row r="18" spans="1:6" x14ac:dyDescent="0.25">
      <c r="A18" s="6" t="s">
        <v>17</v>
      </c>
      <c r="B18" s="4" t="s">
        <v>12</v>
      </c>
      <c r="C18" s="50"/>
      <c r="D18" s="5">
        <v>0</v>
      </c>
      <c r="E18" s="5">
        <v>0</v>
      </c>
      <c r="F18" s="5">
        <f t="shared" si="1"/>
        <v>0</v>
      </c>
    </row>
    <row r="19" spans="1:6" x14ac:dyDescent="0.25">
      <c r="A19" s="6" t="s">
        <v>18</v>
      </c>
      <c r="B19" s="4" t="s">
        <v>12</v>
      </c>
      <c r="C19" s="50"/>
      <c r="D19" s="5">
        <v>0</v>
      </c>
      <c r="E19" s="5">
        <v>0</v>
      </c>
      <c r="F19" s="5">
        <f t="shared" si="1"/>
        <v>0</v>
      </c>
    </row>
    <row r="20" spans="1:6" x14ac:dyDescent="0.25">
      <c r="A20" s="6" t="s">
        <v>19</v>
      </c>
      <c r="B20" s="4" t="s">
        <v>12</v>
      </c>
      <c r="C20" s="50"/>
      <c r="D20" s="5">
        <v>0</v>
      </c>
      <c r="E20" s="5">
        <v>0</v>
      </c>
      <c r="F20" s="5">
        <f t="shared" si="1"/>
        <v>0</v>
      </c>
    </row>
    <row r="21" spans="1:6" x14ac:dyDescent="0.25">
      <c r="A21" s="6" t="s">
        <v>20</v>
      </c>
      <c r="B21" s="4" t="s">
        <v>21</v>
      </c>
      <c r="C21" s="50"/>
      <c r="D21" s="5">
        <v>0</v>
      </c>
      <c r="E21" s="5">
        <v>0</v>
      </c>
      <c r="F21" s="5">
        <f t="shared" si="1"/>
        <v>0</v>
      </c>
    </row>
    <row r="22" spans="1:6" x14ac:dyDescent="0.25">
      <c r="A22" s="6" t="s">
        <v>22</v>
      </c>
      <c r="B22" s="4" t="s">
        <v>21</v>
      </c>
      <c r="C22" s="50"/>
      <c r="D22" s="5">
        <v>0</v>
      </c>
      <c r="E22" s="5">
        <v>0</v>
      </c>
      <c r="F22" s="5">
        <f t="shared" si="1"/>
        <v>0</v>
      </c>
    </row>
    <row r="23" spans="1:6" x14ac:dyDescent="0.25">
      <c r="A23" s="6" t="s">
        <v>23</v>
      </c>
      <c r="B23" s="4" t="s">
        <v>21</v>
      </c>
      <c r="C23" s="50"/>
      <c r="D23" s="5">
        <v>0</v>
      </c>
      <c r="E23" s="5">
        <v>0</v>
      </c>
      <c r="F23" s="5">
        <f t="shared" si="1"/>
        <v>0</v>
      </c>
    </row>
    <row r="24" spans="1:6" x14ac:dyDescent="0.25">
      <c r="A24" s="6" t="s">
        <v>24</v>
      </c>
      <c r="B24" s="4" t="s">
        <v>21</v>
      </c>
      <c r="C24" s="50"/>
      <c r="D24" s="5">
        <v>0</v>
      </c>
      <c r="E24" s="5">
        <v>0</v>
      </c>
      <c r="F24" s="5">
        <f t="shared" si="1"/>
        <v>0</v>
      </c>
    </row>
    <row r="25" spans="1:6" x14ac:dyDescent="0.25">
      <c r="A25" s="6" t="s">
        <v>25</v>
      </c>
      <c r="B25" s="4" t="s">
        <v>21</v>
      </c>
      <c r="C25" s="50"/>
      <c r="D25" s="5">
        <v>0</v>
      </c>
      <c r="E25" s="5">
        <v>0</v>
      </c>
      <c r="F25" s="5">
        <f t="shared" si="1"/>
        <v>0</v>
      </c>
    </row>
    <row r="26" spans="1:6" x14ac:dyDescent="0.25">
      <c r="A26" s="6" t="s">
        <v>26</v>
      </c>
      <c r="B26" s="4" t="s">
        <v>21</v>
      </c>
      <c r="C26" s="50"/>
      <c r="D26" s="5">
        <v>0</v>
      </c>
      <c r="E26" s="5">
        <v>0</v>
      </c>
      <c r="F26" s="5">
        <f t="shared" si="1"/>
        <v>0</v>
      </c>
    </row>
    <row r="27" spans="1:6" x14ac:dyDescent="0.25">
      <c r="A27" s="6" t="s">
        <v>27</v>
      </c>
      <c r="B27" s="4" t="s">
        <v>21</v>
      </c>
      <c r="C27" s="50"/>
      <c r="D27" s="5">
        <v>0</v>
      </c>
      <c r="E27" s="5">
        <v>0</v>
      </c>
      <c r="F27" s="5">
        <f t="shared" si="1"/>
        <v>0</v>
      </c>
    </row>
    <row r="28" spans="1:6" x14ac:dyDescent="0.25">
      <c r="A28" s="6" t="s">
        <v>28</v>
      </c>
      <c r="B28" s="4" t="s">
        <v>21</v>
      </c>
      <c r="C28" s="50">
        <v>1</v>
      </c>
      <c r="D28" s="5">
        <v>0</v>
      </c>
      <c r="E28" s="5">
        <v>0</v>
      </c>
      <c r="F28" s="5">
        <f t="shared" si="1"/>
        <v>0</v>
      </c>
    </row>
    <row r="29" spans="1:6" x14ac:dyDescent="0.25">
      <c r="A29" s="6" t="s">
        <v>29</v>
      </c>
      <c r="B29" s="4" t="s">
        <v>21</v>
      </c>
      <c r="C29" s="50"/>
      <c r="D29" s="5">
        <v>0</v>
      </c>
      <c r="E29" s="5">
        <v>0</v>
      </c>
      <c r="F29" s="5">
        <f t="shared" si="1"/>
        <v>0</v>
      </c>
    </row>
    <row r="30" spans="1:6" x14ac:dyDescent="0.25">
      <c r="A30" s="55" t="s">
        <v>30</v>
      </c>
      <c r="B30" s="56"/>
      <c r="C30" s="50"/>
      <c r="D30" s="77">
        <v>0</v>
      </c>
      <c r="E30" s="77">
        <v>0</v>
      </c>
      <c r="F30" s="5">
        <f t="shared" si="1"/>
        <v>0</v>
      </c>
    </row>
    <row r="31" spans="1:6" x14ac:dyDescent="0.25">
      <c r="A31" s="55" t="s">
        <v>30</v>
      </c>
      <c r="B31" s="56"/>
      <c r="C31" s="50"/>
      <c r="D31" s="77">
        <v>0</v>
      </c>
      <c r="E31" s="77">
        <v>0</v>
      </c>
      <c r="F31" s="5">
        <f t="shared" si="1"/>
        <v>0</v>
      </c>
    </row>
    <row r="32" spans="1:6" x14ac:dyDescent="0.25">
      <c r="A32" s="55" t="s">
        <v>30</v>
      </c>
      <c r="B32" s="56"/>
      <c r="C32" s="50"/>
      <c r="D32" s="77">
        <v>0</v>
      </c>
      <c r="E32" s="77">
        <v>0</v>
      </c>
      <c r="F32" s="5">
        <f t="shared" si="1"/>
        <v>0</v>
      </c>
    </row>
    <row r="33" spans="1:13" x14ac:dyDescent="0.25">
      <c r="A33" s="143" t="s">
        <v>8</v>
      </c>
      <c r="B33" s="143"/>
      <c r="C33" s="143"/>
      <c r="D33" s="143"/>
      <c r="E33" s="143"/>
      <c r="F33" s="8">
        <f>SUM(F14:F32)</f>
        <v>0</v>
      </c>
    </row>
    <row r="34" spans="1:13" ht="6.75" customHeight="1" x14ac:dyDescent="0.25">
      <c r="A34" s="120"/>
      <c r="B34" s="120"/>
      <c r="C34" s="120"/>
      <c r="D34" s="120"/>
      <c r="E34" s="120"/>
      <c r="F34" s="120"/>
    </row>
    <row r="35" spans="1:13" ht="15.75" x14ac:dyDescent="0.25">
      <c r="A35" s="3" t="s">
        <v>31</v>
      </c>
      <c r="B35" s="2" t="s">
        <v>2</v>
      </c>
      <c r="C35" s="1" t="s">
        <v>3</v>
      </c>
      <c r="D35" s="1" t="s">
        <v>4</v>
      </c>
      <c r="E35" s="1" t="s">
        <v>5</v>
      </c>
      <c r="F35" s="120"/>
    </row>
    <row r="36" spans="1:13" ht="15.75" x14ac:dyDescent="0.25">
      <c r="A36" s="32" t="s">
        <v>44</v>
      </c>
      <c r="B36" s="33" t="s">
        <v>6</v>
      </c>
      <c r="C36" s="57"/>
      <c r="D36" s="58"/>
      <c r="E36" s="9">
        <f t="shared" ref="E36:E38" si="2">+C36*D36</f>
        <v>0</v>
      </c>
      <c r="F36" s="120"/>
    </row>
    <row r="37" spans="1:13" ht="15.75" x14ac:dyDescent="0.25">
      <c r="A37" s="55" t="s">
        <v>30</v>
      </c>
      <c r="B37" s="56"/>
      <c r="C37" s="57"/>
      <c r="D37" s="58"/>
      <c r="E37" s="9">
        <f t="shared" si="2"/>
        <v>0</v>
      </c>
      <c r="F37" s="120"/>
      <c r="M37" s="82"/>
    </row>
    <row r="38" spans="1:13" x14ac:dyDescent="0.25">
      <c r="A38" s="55" t="s">
        <v>30</v>
      </c>
      <c r="B38" s="56"/>
      <c r="C38" s="59"/>
      <c r="D38" s="60"/>
      <c r="E38" s="5">
        <f t="shared" si="2"/>
        <v>0</v>
      </c>
      <c r="F38" s="120"/>
    </row>
    <row r="39" spans="1:13" ht="15" customHeight="1" x14ac:dyDescent="0.25">
      <c r="A39" s="3" t="s">
        <v>32</v>
      </c>
      <c r="B39" s="3"/>
      <c r="C39" s="3"/>
      <c r="D39" s="7" t="s">
        <v>8</v>
      </c>
      <c r="E39" s="10">
        <f>SUM(E36:E38)</f>
        <v>0</v>
      </c>
      <c r="F39" s="120"/>
    </row>
    <row r="40" spans="1:13" ht="15.75" thickBot="1" x14ac:dyDescent="0.3">
      <c r="A40" s="122" t="s">
        <v>45</v>
      </c>
      <c r="B40" s="122"/>
      <c r="C40" s="122"/>
      <c r="D40" s="122"/>
      <c r="E40" s="122"/>
      <c r="F40" s="120"/>
    </row>
    <row r="41" spans="1:13" ht="21.75" thickBot="1" x14ac:dyDescent="0.4">
      <c r="A41" s="135" t="s">
        <v>33</v>
      </c>
      <c r="B41" s="136"/>
      <c r="C41" s="136"/>
      <c r="D41" s="137"/>
      <c r="E41" s="12">
        <f>+E39+F33+E11</f>
        <v>0</v>
      </c>
      <c r="F41" s="109"/>
    </row>
    <row r="42" spans="1:13" ht="6.75" customHeight="1" x14ac:dyDescent="0.25">
      <c r="A42" s="140"/>
      <c r="B42" s="140"/>
      <c r="C42" s="140"/>
      <c r="D42" s="140"/>
      <c r="E42" s="140"/>
      <c r="F42" s="120"/>
    </row>
  </sheetData>
  <sheetProtection algorithmName="SHA-512" hashValue="yQwbVInTUv4X2ReMGaJ9PyTfuxqwrZilfwaZW6mBeOqbY+u/iiJKcjyBm8XJt0FXKWOKeVsO28XIX2pGSkmd3g==" saltValue="0EoM0NOyPx9/xgu/yrBi8g==" spinCount="100000" sheet="1" objects="1" scenarios="1"/>
  <protectedRanges>
    <protectedRange sqref="D30:E32" name="Range1"/>
  </protectedRanges>
  <mergeCells count="18">
    <mergeCell ref="A6:F6"/>
    <mergeCell ref="A8:F8"/>
    <mergeCell ref="A12:F12"/>
    <mergeCell ref="A34:F34"/>
    <mergeCell ref="A1:F1"/>
    <mergeCell ref="A2:F2"/>
    <mergeCell ref="A4:F4"/>
    <mergeCell ref="A5:F5"/>
    <mergeCell ref="A3:F3"/>
    <mergeCell ref="A42:F42"/>
    <mergeCell ref="A7:D7"/>
    <mergeCell ref="F9:F11"/>
    <mergeCell ref="F35:F41"/>
    <mergeCell ref="A40:E40"/>
    <mergeCell ref="A41:D41"/>
    <mergeCell ref="A11:D11"/>
    <mergeCell ref="A33:E33"/>
    <mergeCell ref="E7:F7"/>
  </mergeCells>
  <pageMargins left="0.7" right="0.7" top="0.75" bottom="0.75" header="0.3" footer="0.3"/>
  <pageSetup scale="7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BB5DF-061B-4F8A-B10E-BEFEDDCEB565}">
  <sheetPr codeName="Sheet11">
    <pageSetUpPr fitToPage="1"/>
  </sheetPr>
  <dimension ref="A1:L42"/>
  <sheetViews>
    <sheetView topLeftCell="A3" zoomScale="80" zoomScaleNormal="80" workbookViewId="0">
      <selection activeCell="H31" sqref="H31"/>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6.5" customHeight="1" x14ac:dyDescent="0.25">
      <c r="A5" s="127" t="s">
        <v>122</v>
      </c>
      <c r="B5" s="127"/>
      <c r="C5" s="127"/>
      <c r="D5" s="127"/>
      <c r="E5" s="127"/>
      <c r="F5" s="127"/>
      <c r="G5" s="14"/>
      <c r="H5" s="14"/>
    </row>
    <row r="6" spans="1:8" ht="32.25" customHeight="1" x14ac:dyDescent="0.25">
      <c r="A6" s="128" t="s">
        <v>35</v>
      </c>
      <c r="B6" s="128"/>
      <c r="C6" s="128"/>
      <c r="D6" s="128"/>
      <c r="E6" s="128"/>
      <c r="F6" s="128"/>
      <c r="G6" s="14"/>
      <c r="H6" s="14"/>
    </row>
    <row r="7" spans="1:8" ht="22.5" customHeight="1" x14ac:dyDescent="0.25">
      <c r="A7" s="125" t="s">
        <v>73</v>
      </c>
      <c r="B7" s="125"/>
      <c r="C7" s="125"/>
      <c r="D7" s="125"/>
      <c r="E7" s="125" t="s">
        <v>74</v>
      </c>
      <c r="F7" s="125"/>
    </row>
    <row r="8" spans="1:8" ht="8.25" customHeight="1" x14ac:dyDescent="0.25">
      <c r="A8" s="120"/>
      <c r="B8" s="120"/>
      <c r="C8" s="120"/>
      <c r="D8" s="120"/>
      <c r="E8" s="120"/>
      <c r="F8" s="120"/>
    </row>
    <row r="9" spans="1:8" ht="15.75" x14ac:dyDescent="0.25">
      <c r="A9" s="1" t="s">
        <v>1</v>
      </c>
      <c r="B9" s="2" t="s">
        <v>2</v>
      </c>
      <c r="C9" s="1" t="s">
        <v>3</v>
      </c>
      <c r="D9" s="1" t="s">
        <v>4</v>
      </c>
      <c r="E9" s="1" t="s">
        <v>5</v>
      </c>
      <c r="F9" s="120"/>
    </row>
    <row r="10" spans="1:8" x14ac:dyDescent="0.25">
      <c r="A10" s="6" t="s">
        <v>7</v>
      </c>
      <c r="B10" s="4" t="s">
        <v>6</v>
      </c>
      <c r="C10" s="50">
        <v>2592</v>
      </c>
      <c r="D10" s="49">
        <v>0</v>
      </c>
      <c r="E10" s="5">
        <f t="shared" ref="E10" si="0">+D10*C10</f>
        <v>0</v>
      </c>
      <c r="F10" s="120"/>
    </row>
    <row r="11" spans="1:8" x14ac:dyDescent="0.25">
      <c r="A11" s="142" t="s">
        <v>8</v>
      </c>
      <c r="B11" s="142"/>
      <c r="C11" s="142"/>
      <c r="D11" s="142"/>
      <c r="E11" s="8">
        <f>SUM(E10:E10)</f>
        <v>0</v>
      </c>
      <c r="F11" s="120"/>
    </row>
    <row r="12" spans="1:8" ht="6.75" customHeight="1" x14ac:dyDescent="0.25">
      <c r="A12" s="120"/>
      <c r="B12" s="120"/>
      <c r="C12" s="120"/>
      <c r="D12" s="120"/>
      <c r="E12" s="120"/>
      <c r="F12" s="120"/>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 t="shared" ref="F14:F32" si="1">+(C14*D14)+(C14*E14)</f>
        <v>0</v>
      </c>
    </row>
    <row r="15" spans="1:8" x14ac:dyDescent="0.25">
      <c r="A15" s="6" t="s">
        <v>14</v>
      </c>
      <c r="B15" s="4" t="s">
        <v>12</v>
      </c>
      <c r="C15" s="50"/>
      <c r="D15" s="5">
        <v>0</v>
      </c>
      <c r="E15" s="5">
        <v>0</v>
      </c>
      <c r="F15" s="5">
        <f t="shared" si="1"/>
        <v>0</v>
      </c>
    </row>
    <row r="16" spans="1:8" x14ac:dyDescent="0.25">
      <c r="A16" s="6" t="s">
        <v>15</v>
      </c>
      <c r="B16" s="4" t="s">
        <v>12</v>
      </c>
      <c r="C16" s="50"/>
      <c r="D16" s="5">
        <v>0</v>
      </c>
      <c r="E16" s="5">
        <v>0</v>
      </c>
      <c r="F16" s="5">
        <f t="shared" si="1"/>
        <v>0</v>
      </c>
    </row>
    <row r="17" spans="1:6" x14ac:dyDescent="0.25">
      <c r="A17" s="6" t="s">
        <v>16</v>
      </c>
      <c r="B17" s="4" t="s">
        <v>12</v>
      </c>
      <c r="C17" s="50"/>
      <c r="D17" s="5">
        <v>0</v>
      </c>
      <c r="E17" s="5">
        <v>0</v>
      </c>
      <c r="F17" s="5">
        <f t="shared" si="1"/>
        <v>0</v>
      </c>
    </row>
    <row r="18" spans="1:6" x14ac:dyDescent="0.25">
      <c r="A18" s="6" t="s">
        <v>17</v>
      </c>
      <c r="B18" s="4" t="s">
        <v>12</v>
      </c>
      <c r="C18" s="50"/>
      <c r="D18" s="5">
        <v>0</v>
      </c>
      <c r="E18" s="5">
        <v>0</v>
      </c>
      <c r="F18" s="5">
        <f t="shared" si="1"/>
        <v>0</v>
      </c>
    </row>
    <row r="19" spans="1:6" x14ac:dyDescent="0.25">
      <c r="A19" s="6" t="s">
        <v>18</v>
      </c>
      <c r="B19" s="4" t="s">
        <v>12</v>
      </c>
      <c r="C19" s="50"/>
      <c r="D19" s="5">
        <v>0</v>
      </c>
      <c r="E19" s="5">
        <v>0</v>
      </c>
      <c r="F19" s="5">
        <f t="shared" si="1"/>
        <v>0</v>
      </c>
    </row>
    <row r="20" spans="1:6" x14ac:dyDescent="0.25">
      <c r="A20" s="6" t="s">
        <v>19</v>
      </c>
      <c r="B20" s="4" t="s">
        <v>12</v>
      </c>
      <c r="C20" s="50"/>
      <c r="D20" s="5">
        <v>0</v>
      </c>
      <c r="E20" s="5">
        <v>0</v>
      </c>
      <c r="F20" s="5">
        <f t="shared" si="1"/>
        <v>0</v>
      </c>
    </row>
    <row r="21" spans="1:6" x14ac:dyDescent="0.25">
      <c r="A21" s="6" t="s">
        <v>20</v>
      </c>
      <c r="B21" s="4" t="s">
        <v>21</v>
      </c>
      <c r="C21" s="50"/>
      <c r="D21" s="5">
        <v>0</v>
      </c>
      <c r="E21" s="5">
        <v>0</v>
      </c>
      <c r="F21" s="5">
        <f t="shared" si="1"/>
        <v>0</v>
      </c>
    </row>
    <row r="22" spans="1:6" x14ac:dyDescent="0.25">
      <c r="A22" s="6" t="s">
        <v>22</v>
      </c>
      <c r="B22" s="4" t="s">
        <v>21</v>
      </c>
      <c r="C22" s="50"/>
      <c r="D22" s="5">
        <v>0</v>
      </c>
      <c r="E22" s="5">
        <v>0</v>
      </c>
      <c r="F22" s="5">
        <f t="shared" si="1"/>
        <v>0</v>
      </c>
    </row>
    <row r="23" spans="1:6" x14ac:dyDescent="0.25">
      <c r="A23" s="6" t="s">
        <v>23</v>
      </c>
      <c r="B23" s="4" t="s">
        <v>21</v>
      </c>
      <c r="C23" s="50"/>
      <c r="D23" s="5">
        <v>0</v>
      </c>
      <c r="E23" s="5">
        <v>0</v>
      </c>
      <c r="F23" s="5">
        <f t="shared" si="1"/>
        <v>0</v>
      </c>
    </row>
    <row r="24" spans="1:6" x14ac:dyDescent="0.25">
      <c r="A24" s="6" t="s">
        <v>24</v>
      </c>
      <c r="B24" s="4" t="s">
        <v>21</v>
      </c>
      <c r="C24" s="50"/>
      <c r="D24" s="5">
        <v>0</v>
      </c>
      <c r="E24" s="5">
        <v>0</v>
      </c>
      <c r="F24" s="5">
        <f t="shared" si="1"/>
        <v>0</v>
      </c>
    </row>
    <row r="25" spans="1:6" x14ac:dyDescent="0.25">
      <c r="A25" s="6" t="s">
        <v>25</v>
      </c>
      <c r="B25" s="4" t="s">
        <v>21</v>
      </c>
      <c r="C25" s="50"/>
      <c r="D25" s="5">
        <v>0</v>
      </c>
      <c r="E25" s="5">
        <v>0</v>
      </c>
      <c r="F25" s="5">
        <f t="shared" si="1"/>
        <v>0</v>
      </c>
    </row>
    <row r="26" spans="1:6" x14ac:dyDescent="0.25">
      <c r="A26" s="6" t="s">
        <v>26</v>
      </c>
      <c r="B26" s="4" t="s">
        <v>21</v>
      </c>
      <c r="C26" s="50"/>
      <c r="D26" s="5">
        <v>0</v>
      </c>
      <c r="E26" s="5">
        <v>0</v>
      </c>
      <c r="F26" s="5">
        <f t="shared" si="1"/>
        <v>0</v>
      </c>
    </row>
    <row r="27" spans="1:6" x14ac:dyDescent="0.25">
      <c r="A27" s="6" t="s">
        <v>27</v>
      </c>
      <c r="B27" s="4" t="s">
        <v>21</v>
      </c>
      <c r="C27" s="50"/>
      <c r="D27" s="5">
        <v>0</v>
      </c>
      <c r="E27" s="5">
        <v>0</v>
      </c>
      <c r="F27" s="5">
        <f t="shared" si="1"/>
        <v>0</v>
      </c>
    </row>
    <row r="28" spans="1:6" x14ac:dyDescent="0.25">
      <c r="A28" s="6" t="s">
        <v>28</v>
      </c>
      <c r="B28" s="4" t="s">
        <v>21</v>
      </c>
      <c r="C28" s="50"/>
      <c r="D28" s="5">
        <v>0</v>
      </c>
      <c r="E28" s="5">
        <v>0</v>
      </c>
      <c r="F28" s="5">
        <f t="shared" si="1"/>
        <v>0</v>
      </c>
    </row>
    <row r="29" spans="1:6" x14ac:dyDescent="0.25">
      <c r="A29" s="6" t="s">
        <v>29</v>
      </c>
      <c r="B29" s="4" t="s">
        <v>21</v>
      </c>
      <c r="C29" s="50"/>
      <c r="D29" s="5">
        <v>0</v>
      </c>
      <c r="E29" s="5">
        <v>0</v>
      </c>
      <c r="F29" s="5">
        <f t="shared" si="1"/>
        <v>0</v>
      </c>
    </row>
    <row r="30" spans="1:6" x14ac:dyDescent="0.25">
      <c r="A30" s="55" t="s">
        <v>30</v>
      </c>
      <c r="B30" s="56"/>
      <c r="C30" s="50"/>
      <c r="D30" s="77">
        <v>0</v>
      </c>
      <c r="E30" s="77">
        <v>0</v>
      </c>
      <c r="F30" s="5">
        <f t="shared" si="1"/>
        <v>0</v>
      </c>
    </row>
    <row r="31" spans="1:6" x14ac:dyDescent="0.25">
      <c r="A31" s="55" t="s">
        <v>30</v>
      </c>
      <c r="B31" s="56"/>
      <c r="C31" s="50"/>
      <c r="D31" s="77">
        <v>0</v>
      </c>
      <c r="E31" s="77">
        <v>0</v>
      </c>
      <c r="F31" s="5">
        <f t="shared" si="1"/>
        <v>0</v>
      </c>
    </row>
    <row r="32" spans="1:6" x14ac:dyDescent="0.25">
      <c r="A32" s="55" t="s">
        <v>30</v>
      </c>
      <c r="B32" s="56"/>
      <c r="C32" s="50"/>
      <c r="D32" s="77">
        <v>0</v>
      </c>
      <c r="E32" s="77">
        <v>0</v>
      </c>
      <c r="F32" s="5">
        <f t="shared" si="1"/>
        <v>0</v>
      </c>
    </row>
    <row r="33" spans="1:12" x14ac:dyDescent="0.25">
      <c r="A33" s="143" t="s">
        <v>8</v>
      </c>
      <c r="B33" s="143"/>
      <c r="C33" s="143"/>
      <c r="D33" s="143"/>
      <c r="E33" s="143"/>
      <c r="F33" s="8">
        <f>SUM(F14:F32)</f>
        <v>0</v>
      </c>
      <c r="L33" s="82"/>
    </row>
    <row r="34" spans="1:12" ht="6.75" customHeight="1" x14ac:dyDescent="0.25">
      <c r="A34" s="120"/>
      <c r="B34" s="120"/>
      <c r="C34" s="120"/>
      <c r="D34" s="120"/>
      <c r="E34" s="120"/>
      <c r="F34" s="120"/>
    </row>
    <row r="35" spans="1:12" ht="15.75" x14ac:dyDescent="0.25">
      <c r="A35" s="3" t="s">
        <v>31</v>
      </c>
      <c r="B35" s="2" t="s">
        <v>2</v>
      </c>
      <c r="C35" s="1" t="s">
        <v>3</v>
      </c>
      <c r="D35" s="1" t="s">
        <v>4</v>
      </c>
      <c r="E35" s="1" t="s">
        <v>5</v>
      </c>
      <c r="F35" s="120"/>
    </row>
    <row r="36" spans="1:12" ht="15.75" x14ac:dyDescent="0.25">
      <c r="A36" s="32" t="s">
        <v>44</v>
      </c>
      <c r="B36" s="33" t="s">
        <v>6</v>
      </c>
      <c r="C36" s="57"/>
      <c r="D36" s="58"/>
      <c r="E36" s="9">
        <f t="shared" ref="E36:E38" si="2">+C36*D36</f>
        <v>0</v>
      </c>
      <c r="F36" s="120"/>
    </row>
    <row r="37" spans="1:12" ht="15.75" x14ac:dyDescent="0.25">
      <c r="A37" s="55" t="s">
        <v>30</v>
      </c>
      <c r="B37" s="56"/>
      <c r="C37" s="57"/>
      <c r="D37" s="58"/>
      <c r="E37" s="9">
        <f t="shared" si="2"/>
        <v>0</v>
      </c>
      <c r="F37" s="120"/>
    </row>
    <row r="38" spans="1:12" x14ac:dyDescent="0.25">
      <c r="A38" s="55" t="s">
        <v>30</v>
      </c>
      <c r="B38" s="56"/>
      <c r="C38" s="59"/>
      <c r="D38" s="60"/>
      <c r="E38" s="5">
        <f t="shared" si="2"/>
        <v>0</v>
      </c>
      <c r="F38" s="120"/>
    </row>
    <row r="39" spans="1:12" ht="15" customHeight="1" x14ac:dyDescent="0.25">
      <c r="A39" s="121" t="s">
        <v>32</v>
      </c>
      <c r="B39" s="121"/>
      <c r="C39" s="121"/>
      <c r="D39" s="7" t="s">
        <v>8</v>
      </c>
      <c r="E39" s="10">
        <f>SUM(E36:E38)</f>
        <v>0</v>
      </c>
      <c r="F39" s="120"/>
    </row>
    <row r="40" spans="1:12" ht="15.75" thickBot="1" x14ac:dyDescent="0.3">
      <c r="A40" s="122" t="s">
        <v>45</v>
      </c>
      <c r="B40" s="122"/>
      <c r="C40" s="122"/>
      <c r="D40" s="122"/>
      <c r="E40" s="122"/>
      <c r="F40" s="120"/>
    </row>
    <row r="41" spans="1:12" ht="21.75" thickBot="1" x14ac:dyDescent="0.4">
      <c r="A41" s="135" t="s">
        <v>33</v>
      </c>
      <c r="B41" s="136"/>
      <c r="C41" s="136"/>
      <c r="D41" s="137"/>
      <c r="E41" s="12">
        <f>+E39+F33+E11</f>
        <v>0</v>
      </c>
      <c r="F41" s="109"/>
    </row>
    <row r="42" spans="1:12" ht="6.75" customHeight="1" x14ac:dyDescent="0.25">
      <c r="A42" s="140"/>
      <c r="B42" s="140"/>
      <c r="C42" s="140"/>
      <c r="D42" s="140"/>
      <c r="E42" s="140"/>
      <c r="F42" s="120"/>
    </row>
  </sheetData>
  <sheetProtection algorithmName="SHA-512" hashValue="HQkq8rQcuSXX1N5/7S+oK/3zrBThEhp0FRTJ7iEyS7RB8Db2nwmhQIN2w/TwDWWMhugE0eMh8tKY/gNtfQ/Atg==" saltValue="kE4ebc2yWvqNmQboywG9HA==" spinCount="100000" sheet="1" objects="1" scenarios="1"/>
  <protectedRanges>
    <protectedRange sqref="D30:E32" name="Range1"/>
  </protectedRanges>
  <mergeCells count="19">
    <mergeCell ref="A6:F6"/>
    <mergeCell ref="A8:F8"/>
    <mergeCell ref="A12:F12"/>
    <mergeCell ref="A34:F34"/>
    <mergeCell ref="A1:F1"/>
    <mergeCell ref="A2:F2"/>
    <mergeCell ref="A4:F4"/>
    <mergeCell ref="A5:F5"/>
    <mergeCell ref="A3:F3"/>
    <mergeCell ref="A42:F42"/>
    <mergeCell ref="F9:F11"/>
    <mergeCell ref="A7:D7"/>
    <mergeCell ref="A11:D11"/>
    <mergeCell ref="A40:E40"/>
    <mergeCell ref="A41:D41"/>
    <mergeCell ref="F35:F41"/>
    <mergeCell ref="A39:C39"/>
    <mergeCell ref="A33:E33"/>
    <mergeCell ref="E7:F7"/>
  </mergeCells>
  <pageMargins left="0.7" right="0.7" top="0.75" bottom="0.75" header="0.3" footer="0.3"/>
  <pageSetup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6DA10-3521-46B4-96C3-08BE3AD2A467}">
  <sheetPr codeName="Sheet12">
    <pageSetUpPr fitToPage="1"/>
  </sheetPr>
  <dimension ref="A1:L42"/>
  <sheetViews>
    <sheetView zoomScale="80" zoomScaleNormal="80" workbookViewId="0">
      <selection activeCell="N27" sqref="N27"/>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2.75" customHeight="1" x14ac:dyDescent="0.25">
      <c r="A5" s="127" t="s">
        <v>122</v>
      </c>
      <c r="B5" s="127"/>
      <c r="C5" s="127"/>
      <c r="D5" s="127"/>
      <c r="E5" s="127"/>
      <c r="F5" s="127"/>
      <c r="G5" s="14"/>
      <c r="H5" s="14"/>
    </row>
    <row r="6" spans="1:8" ht="37.5" customHeight="1" x14ac:dyDescent="0.25">
      <c r="A6" s="128" t="s">
        <v>35</v>
      </c>
      <c r="B6" s="128"/>
      <c r="C6" s="128"/>
      <c r="D6" s="128"/>
      <c r="E6" s="128"/>
      <c r="F6" s="128"/>
      <c r="G6" s="14"/>
      <c r="H6" s="14"/>
    </row>
    <row r="7" spans="1:8" ht="22.5" customHeight="1" x14ac:dyDescent="0.25">
      <c r="A7" s="125" t="s">
        <v>75</v>
      </c>
      <c r="B7" s="125"/>
      <c r="C7" s="125"/>
      <c r="D7" s="125"/>
      <c r="E7" s="125" t="s">
        <v>76</v>
      </c>
      <c r="F7" s="125"/>
    </row>
    <row r="8" spans="1:8" ht="8.25" customHeight="1" x14ac:dyDescent="0.25">
      <c r="A8" s="120"/>
      <c r="B8" s="120"/>
      <c r="C8" s="120"/>
      <c r="D8" s="120"/>
      <c r="E8" s="120"/>
      <c r="F8" s="120"/>
    </row>
    <row r="9" spans="1:8" ht="15.75" x14ac:dyDescent="0.25">
      <c r="A9" s="1" t="s">
        <v>1</v>
      </c>
      <c r="B9" s="2" t="s">
        <v>2</v>
      </c>
      <c r="C9" s="1" t="s">
        <v>3</v>
      </c>
      <c r="D9" s="1" t="s">
        <v>4</v>
      </c>
      <c r="E9" s="1" t="s">
        <v>5</v>
      </c>
      <c r="F9" s="120"/>
    </row>
    <row r="10" spans="1:8" x14ac:dyDescent="0.25">
      <c r="A10" s="6" t="s">
        <v>7</v>
      </c>
      <c r="B10" s="4" t="s">
        <v>6</v>
      </c>
      <c r="C10" s="50">
        <v>2082</v>
      </c>
      <c r="D10" s="49">
        <v>0</v>
      </c>
      <c r="E10" s="5">
        <f t="shared" ref="E10" si="0">+D10*C10</f>
        <v>0</v>
      </c>
      <c r="F10" s="120"/>
    </row>
    <row r="11" spans="1:8" x14ac:dyDescent="0.25">
      <c r="A11" s="142" t="s">
        <v>8</v>
      </c>
      <c r="B11" s="142"/>
      <c r="C11" s="142"/>
      <c r="D11" s="142"/>
      <c r="E11" s="8">
        <f>SUM(E10:E10)</f>
        <v>0</v>
      </c>
      <c r="F11" s="120"/>
    </row>
    <row r="12" spans="1:8" ht="6.75" customHeight="1" x14ac:dyDescent="0.25">
      <c r="A12" s="120"/>
      <c r="B12" s="120"/>
      <c r="C12" s="120"/>
      <c r="D12" s="120"/>
      <c r="E12" s="120"/>
      <c r="F12" s="120"/>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 t="shared" ref="F14:F32" si="1">+(C14*D14)+(C14*E14)</f>
        <v>0</v>
      </c>
    </row>
    <row r="15" spans="1:8" x14ac:dyDescent="0.25">
      <c r="A15" s="6" t="s">
        <v>14</v>
      </c>
      <c r="B15" s="4" t="s">
        <v>12</v>
      </c>
      <c r="C15" s="50">
        <v>100</v>
      </c>
      <c r="D15" s="5">
        <v>0</v>
      </c>
      <c r="E15" s="5">
        <v>0</v>
      </c>
      <c r="F15" s="5">
        <f t="shared" si="1"/>
        <v>0</v>
      </c>
    </row>
    <row r="16" spans="1:8" x14ac:dyDescent="0.25">
      <c r="A16" s="6" t="s">
        <v>15</v>
      </c>
      <c r="B16" s="4" t="s">
        <v>12</v>
      </c>
      <c r="C16" s="50"/>
      <c r="D16" s="5">
        <v>0</v>
      </c>
      <c r="E16" s="5">
        <v>0</v>
      </c>
      <c r="F16" s="5">
        <f t="shared" si="1"/>
        <v>0</v>
      </c>
    </row>
    <row r="17" spans="1:6" x14ac:dyDescent="0.25">
      <c r="A17" s="6" t="s">
        <v>16</v>
      </c>
      <c r="B17" s="4" t="s">
        <v>12</v>
      </c>
      <c r="C17" s="50"/>
      <c r="D17" s="5">
        <v>0</v>
      </c>
      <c r="E17" s="5">
        <v>0</v>
      </c>
      <c r="F17" s="5">
        <f t="shared" si="1"/>
        <v>0</v>
      </c>
    </row>
    <row r="18" spans="1:6" x14ac:dyDescent="0.25">
      <c r="A18" s="6" t="s">
        <v>17</v>
      </c>
      <c r="B18" s="4" t="s">
        <v>12</v>
      </c>
      <c r="C18" s="50"/>
      <c r="D18" s="5">
        <v>0</v>
      </c>
      <c r="E18" s="5">
        <v>0</v>
      </c>
      <c r="F18" s="5">
        <f t="shared" si="1"/>
        <v>0</v>
      </c>
    </row>
    <row r="19" spans="1:6" x14ac:dyDescent="0.25">
      <c r="A19" s="6" t="s">
        <v>18</v>
      </c>
      <c r="B19" s="4" t="s">
        <v>12</v>
      </c>
      <c r="C19" s="50"/>
      <c r="D19" s="5">
        <v>0</v>
      </c>
      <c r="E19" s="5">
        <v>0</v>
      </c>
      <c r="F19" s="5">
        <f t="shared" si="1"/>
        <v>0</v>
      </c>
    </row>
    <row r="20" spans="1:6" x14ac:dyDescent="0.25">
      <c r="A20" s="6" t="s">
        <v>19</v>
      </c>
      <c r="B20" s="4" t="s">
        <v>12</v>
      </c>
      <c r="C20" s="50"/>
      <c r="D20" s="5">
        <v>0</v>
      </c>
      <c r="E20" s="5">
        <v>0</v>
      </c>
      <c r="F20" s="5">
        <f t="shared" si="1"/>
        <v>0</v>
      </c>
    </row>
    <row r="21" spans="1:6" x14ac:dyDescent="0.25">
      <c r="A21" s="6" t="s">
        <v>20</v>
      </c>
      <c r="B21" s="4" t="s">
        <v>21</v>
      </c>
      <c r="C21" s="50"/>
      <c r="D21" s="5">
        <v>0</v>
      </c>
      <c r="E21" s="5">
        <v>0</v>
      </c>
      <c r="F21" s="5">
        <f t="shared" si="1"/>
        <v>0</v>
      </c>
    </row>
    <row r="22" spans="1:6" x14ac:dyDescent="0.25">
      <c r="A22" s="6" t="s">
        <v>22</v>
      </c>
      <c r="B22" s="4" t="s">
        <v>21</v>
      </c>
      <c r="C22" s="50"/>
      <c r="D22" s="5">
        <v>0</v>
      </c>
      <c r="E22" s="5">
        <v>0</v>
      </c>
      <c r="F22" s="5">
        <f t="shared" si="1"/>
        <v>0</v>
      </c>
    </row>
    <row r="23" spans="1:6" x14ac:dyDescent="0.25">
      <c r="A23" s="6" t="s">
        <v>23</v>
      </c>
      <c r="B23" s="4" t="s">
        <v>21</v>
      </c>
      <c r="C23" s="50"/>
      <c r="D23" s="5">
        <v>0</v>
      </c>
      <c r="E23" s="5">
        <v>0</v>
      </c>
      <c r="F23" s="5">
        <f t="shared" si="1"/>
        <v>0</v>
      </c>
    </row>
    <row r="24" spans="1:6" x14ac:dyDescent="0.25">
      <c r="A24" s="6" t="s">
        <v>24</v>
      </c>
      <c r="B24" s="4" t="s">
        <v>21</v>
      </c>
      <c r="C24" s="50"/>
      <c r="D24" s="5">
        <v>0</v>
      </c>
      <c r="E24" s="5">
        <v>0</v>
      </c>
      <c r="F24" s="5">
        <f t="shared" si="1"/>
        <v>0</v>
      </c>
    </row>
    <row r="25" spans="1:6" x14ac:dyDescent="0.25">
      <c r="A25" s="6" t="s">
        <v>25</v>
      </c>
      <c r="B25" s="4" t="s">
        <v>21</v>
      </c>
      <c r="C25" s="50"/>
      <c r="D25" s="5">
        <v>0</v>
      </c>
      <c r="E25" s="5">
        <v>0</v>
      </c>
      <c r="F25" s="5">
        <f t="shared" si="1"/>
        <v>0</v>
      </c>
    </row>
    <row r="26" spans="1:6" x14ac:dyDescent="0.25">
      <c r="A26" s="6" t="s">
        <v>26</v>
      </c>
      <c r="B26" s="4" t="s">
        <v>21</v>
      </c>
      <c r="C26" s="50"/>
      <c r="D26" s="5">
        <v>0</v>
      </c>
      <c r="E26" s="5">
        <v>0</v>
      </c>
      <c r="F26" s="5">
        <f t="shared" si="1"/>
        <v>0</v>
      </c>
    </row>
    <row r="27" spans="1:6" x14ac:dyDescent="0.25">
      <c r="A27" s="6" t="s">
        <v>27</v>
      </c>
      <c r="B27" s="4" t="s">
        <v>21</v>
      </c>
      <c r="C27" s="50"/>
      <c r="D27" s="5">
        <v>0</v>
      </c>
      <c r="E27" s="5">
        <v>0</v>
      </c>
      <c r="F27" s="5">
        <f t="shared" si="1"/>
        <v>0</v>
      </c>
    </row>
    <row r="28" spans="1:6" x14ac:dyDescent="0.25">
      <c r="A28" s="6" t="s">
        <v>28</v>
      </c>
      <c r="B28" s="4" t="s">
        <v>21</v>
      </c>
      <c r="C28" s="50">
        <v>1</v>
      </c>
      <c r="D28" s="5">
        <v>0</v>
      </c>
      <c r="E28" s="5">
        <v>0</v>
      </c>
      <c r="F28" s="5">
        <f t="shared" si="1"/>
        <v>0</v>
      </c>
    </row>
    <row r="29" spans="1:6" x14ac:dyDescent="0.25">
      <c r="A29" s="6" t="s">
        <v>29</v>
      </c>
      <c r="B29" s="4" t="s">
        <v>21</v>
      </c>
      <c r="C29" s="50"/>
      <c r="D29" s="5">
        <v>0</v>
      </c>
      <c r="E29" s="5">
        <v>0</v>
      </c>
      <c r="F29" s="5">
        <f t="shared" si="1"/>
        <v>0</v>
      </c>
    </row>
    <row r="30" spans="1:6" x14ac:dyDescent="0.25">
      <c r="A30" s="55" t="s">
        <v>30</v>
      </c>
      <c r="B30" s="56"/>
      <c r="C30" s="50"/>
      <c r="D30" s="77">
        <v>0</v>
      </c>
      <c r="E30" s="77">
        <v>0</v>
      </c>
      <c r="F30" s="5">
        <f t="shared" si="1"/>
        <v>0</v>
      </c>
    </row>
    <row r="31" spans="1:6" x14ac:dyDescent="0.25">
      <c r="A31" s="55" t="s">
        <v>30</v>
      </c>
      <c r="B31" s="56"/>
      <c r="C31" s="50"/>
      <c r="D31" s="77">
        <v>0</v>
      </c>
      <c r="E31" s="77">
        <v>0</v>
      </c>
      <c r="F31" s="5">
        <f t="shared" si="1"/>
        <v>0</v>
      </c>
    </row>
    <row r="32" spans="1:6" x14ac:dyDescent="0.25">
      <c r="A32" s="55" t="s">
        <v>30</v>
      </c>
      <c r="B32" s="56"/>
      <c r="C32" s="50"/>
      <c r="D32" s="77">
        <v>0</v>
      </c>
      <c r="E32" s="77">
        <v>0</v>
      </c>
      <c r="F32" s="5">
        <f t="shared" si="1"/>
        <v>0</v>
      </c>
    </row>
    <row r="33" spans="1:12" x14ac:dyDescent="0.25">
      <c r="A33" s="143" t="s">
        <v>8</v>
      </c>
      <c r="B33" s="143"/>
      <c r="C33" s="143"/>
      <c r="D33" s="143"/>
      <c r="E33" s="143"/>
      <c r="F33" s="8">
        <f>SUM(F14:F32)</f>
        <v>0</v>
      </c>
    </row>
    <row r="34" spans="1:12" ht="6.75" customHeight="1" x14ac:dyDescent="0.25">
      <c r="A34" s="120"/>
      <c r="B34" s="120"/>
      <c r="C34" s="120"/>
      <c r="D34" s="120"/>
      <c r="E34" s="120"/>
      <c r="F34" s="120"/>
    </row>
    <row r="35" spans="1:12" ht="15.75" x14ac:dyDescent="0.25">
      <c r="A35" s="3" t="s">
        <v>31</v>
      </c>
      <c r="B35" s="2" t="s">
        <v>2</v>
      </c>
      <c r="C35" s="1" t="s">
        <v>3</v>
      </c>
      <c r="D35" s="1" t="s">
        <v>4</v>
      </c>
      <c r="E35" s="1" t="s">
        <v>5</v>
      </c>
      <c r="F35" s="120"/>
      <c r="L35" s="82"/>
    </row>
    <row r="36" spans="1:12" ht="15.75" x14ac:dyDescent="0.25">
      <c r="A36" s="32" t="s">
        <v>44</v>
      </c>
      <c r="B36" s="33" t="s">
        <v>6</v>
      </c>
      <c r="C36" s="57"/>
      <c r="D36" s="58"/>
      <c r="E36" s="9">
        <f t="shared" ref="E36:E38" si="2">+C36*D36</f>
        <v>0</v>
      </c>
      <c r="F36" s="120"/>
    </row>
    <row r="37" spans="1:12" ht="15.75" x14ac:dyDescent="0.25">
      <c r="A37" s="55" t="s">
        <v>30</v>
      </c>
      <c r="B37" s="56"/>
      <c r="C37" s="57"/>
      <c r="D37" s="58"/>
      <c r="E37" s="9">
        <f t="shared" si="2"/>
        <v>0</v>
      </c>
      <c r="F37" s="120"/>
    </row>
    <row r="38" spans="1:12" x14ac:dyDescent="0.25">
      <c r="A38" s="55" t="s">
        <v>30</v>
      </c>
      <c r="B38" s="56"/>
      <c r="C38" s="59"/>
      <c r="D38" s="60"/>
      <c r="E38" s="5">
        <f t="shared" si="2"/>
        <v>0</v>
      </c>
      <c r="F38" s="120"/>
    </row>
    <row r="39" spans="1:12" ht="15" customHeight="1" x14ac:dyDescent="0.25">
      <c r="A39" s="121" t="s">
        <v>32</v>
      </c>
      <c r="B39" s="121"/>
      <c r="C39" s="121"/>
      <c r="D39" s="7" t="s">
        <v>8</v>
      </c>
      <c r="E39" s="10">
        <f>SUM(E36:E38)</f>
        <v>0</v>
      </c>
      <c r="F39" s="120"/>
    </row>
    <row r="40" spans="1:12" ht="15.75" thickBot="1" x14ac:dyDescent="0.3">
      <c r="A40" s="122" t="s">
        <v>45</v>
      </c>
      <c r="B40" s="122"/>
      <c r="C40" s="122"/>
      <c r="D40" s="122"/>
      <c r="E40" s="122"/>
      <c r="F40" s="120"/>
    </row>
    <row r="41" spans="1:12" ht="21.75" thickBot="1" x14ac:dyDescent="0.4">
      <c r="A41" s="135" t="s">
        <v>33</v>
      </c>
      <c r="B41" s="136"/>
      <c r="C41" s="136"/>
      <c r="D41" s="137"/>
      <c r="E41" s="12">
        <f>+E39+F33+E11</f>
        <v>0</v>
      </c>
      <c r="F41" s="109"/>
    </row>
    <row r="42" spans="1:12" ht="6.75" customHeight="1" x14ac:dyDescent="0.25">
      <c r="A42" s="140"/>
      <c r="B42" s="140"/>
      <c r="C42" s="140"/>
      <c r="D42" s="140"/>
      <c r="E42" s="140"/>
      <c r="F42" s="120"/>
    </row>
  </sheetData>
  <sheetProtection algorithmName="SHA-512" hashValue="m2GalX/aacXlk7EsKFF+dA8IU1BfrMRbpl38GkXlcW5PrCvc51Yo65/O/X6Opd++4OoEs65QADKB16Bb7XTatg==" saltValue="4eJ0a2e0N5TL7PCA5gPWnQ==" spinCount="100000" sheet="1" objects="1" scenarios="1"/>
  <protectedRanges>
    <protectedRange sqref="D30:E32" name="Range1"/>
  </protectedRanges>
  <mergeCells count="19">
    <mergeCell ref="A6:F6"/>
    <mergeCell ref="A8:F8"/>
    <mergeCell ref="A12:F12"/>
    <mergeCell ref="A34:F34"/>
    <mergeCell ref="A1:F1"/>
    <mergeCell ref="A2:F2"/>
    <mergeCell ref="A4:F4"/>
    <mergeCell ref="A5:F5"/>
    <mergeCell ref="A3:F3"/>
    <mergeCell ref="A42:F42"/>
    <mergeCell ref="A11:D11"/>
    <mergeCell ref="A33:E33"/>
    <mergeCell ref="A7:D7"/>
    <mergeCell ref="F9:F11"/>
    <mergeCell ref="F35:F41"/>
    <mergeCell ref="A39:C39"/>
    <mergeCell ref="A40:E40"/>
    <mergeCell ref="A41:D41"/>
    <mergeCell ref="E7:F7"/>
  </mergeCells>
  <pageMargins left="0.7" right="0.7" top="0.75" bottom="0.75" header="0.3" footer="0.3"/>
  <pageSetup scale="7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7F378-7199-4A41-930A-6A1FAE592915}">
  <sheetPr>
    <pageSetUpPr fitToPage="1"/>
  </sheetPr>
  <dimension ref="A1:H42"/>
  <sheetViews>
    <sheetView zoomScale="80" zoomScaleNormal="80" workbookViewId="0">
      <selection activeCell="L16" sqref="L16"/>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6.5" customHeight="1" x14ac:dyDescent="0.25">
      <c r="A5" s="127" t="s">
        <v>122</v>
      </c>
      <c r="B5" s="127"/>
      <c r="C5" s="127"/>
      <c r="D5" s="127"/>
      <c r="E5" s="127"/>
      <c r="F5" s="127"/>
      <c r="G5" s="14"/>
      <c r="H5" s="14"/>
    </row>
    <row r="6" spans="1:8" ht="36" customHeight="1" x14ac:dyDescent="0.25">
      <c r="A6" s="128" t="s">
        <v>35</v>
      </c>
      <c r="B6" s="128"/>
      <c r="C6" s="128"/>
      <c r="D6" s="128"/>
      <c r="E6" s="128"/>
      <c r="F6" s="128"/>
      <c r="G6" s="14"/>
      <c r="H6" s="14"/>
    </row>
    <row r="7" spans="1:8" ht="22.5" customHeight="1" x14ac:dyDescent="0.25">
      <c r="A7" s="125" t="s">
        <v>108</v>
      </c>
      <c r="B7" s="125"/>
      <c r="C7" s="125"/>
      <c r="D7" s="125"/>
      <c r="E7" s="125" t="s">
        <v>112</v>
      </c>
      <c r="F7" s="125"/>
    </row>
    <row r="8" spans="1:8" ht="8.25" customHeight="1" x14ac:dyDescent="0.25">
      <c r="A8" s="120"/>
      <c r="B8" s="120"/>
      <c r="C8" s="120"/>
      <c r="D8" s="120"/>
      <c r="E8" s="120"/>
      <c r="F8" s="120"/>
    </row>
    <row r="9" spans="1:8" ht="15.75" x14ac:dyDescent="0.25">
      <c r="A9" s="1" t="s">
        <v>1</v>
      </c>
      <c r="B9" s="2" t="s">
        <v>2</v>
      </c>
      <c r="C9" s="1" t="s">
        <v>3</v>
      </c>
      <c r="D9" s="1" t="s">
        <v>4</v>
      </c>
      <c r="E9" s="1" t="s">
        <v>5</v>
      </c>
      <c r="F9" s="120"/>
    </row>
    <row r="10" spans="1:8" x14ac:dyDescent="0.25">
      <c r="A10" s="6" t="s">
        <v>7</v>
      </c>
      <c r="B10" s="4" t="s">
        <v>6</v>
      </c>
      <c r="C10" s="50">
        <v>2180</v>
      </c>
      <c r="D10" s="49">
        <v>0</v>
      </c>
      <c r="E10" s="5">
        <f t="shared" ref="E10" si="0">+D10*C10</f>
        <v>0</v>
      </c>
      <c r="F10" s="120"/>
    </row>
    <row r="11" spans="1:8" x14ac:dyDescent="0.25">
      <c r="A11" s="142" t="s">
        <v>8</v>
      </c>
      <c r="B11" s="142"/>
      <c r="C11" s="142"/>
      <c r="D11" s="142"/>
      <c r="E11" s="8">
        <f>SUM(E10:E10)</f>
        <v>0</v>
      </c>
      <c r="F11" s="120"/>
    </row>
    <row r="12" spans="1:8" ht="6.75" customHeight="1" x14ac:dyDescent="0.25">
      <c r="A12" s="120"/>
      <c r="B12" s="120"/>
      <c r="C12" s="120"/>
      <c r="D12" s="120"/>
      <c r="E12" s="120"/>
      <c r="F12" s="120"/>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 t="shared" ref="F14:F32" si="1">+(C14*D14)+(C14*E14)</f>
        <v>0</v>
      </c>
    </row>
    <row r="15" spans="1:8" x14ac:dyDescent="0.25">
      <c r="A15" s="6" t="s">
        <v>14</v>
      </c>
      <c r="B15" s="4" t="s">
        <v>12</v>
      </c>
      <c r="C15" s="50">
        <v>200</v>
      </c>
      <c r="D15" s="5">
        <v>0</v>
      </c>
      <c r="E15" s="5">
        <v>0</v>
      </c>
      <c r="F15" s="5">
        <f t="shared" si="1"/>
        <v>0</v>
      </c>
    </row>
    <row r="16" spans="1:8" x14ac:dyDescent="0.25">
      <c r="A16" s="6" t="s">
        <v>15</v>
      </c>
      <c r="B16" s="4" t="s">
        <v>12</v>
      </c>
      <c r="C16" s="50"/>
      <c r="D16" s="5">
        <v>0</v>
      </c>
      <c r="E16" s="5">
        <v>0</v>
      </c>
      <c r="F16" s="5">
        <f t="shared" si="1"/>
        <v>0</v>
      </c>
    </row>
    <row r="17" spans="1:6" x14ac:dyDescent="0.25">
      <c r="A17" s="6" t="s">
        <v>16</v>
      </c>
      <c r="B17" s="4" t="s">
        <v>12</v>
      </c>
      <c r="C17" s="50"/>
      <c r="D17" s="5">
        <v>0</v>
      </c>
      <c r="E17" s="5">
        <v>0</v>
      </c>
      <c r="F17" s="5">
        <f t="shared" si="1"/>
        <v>0</v>
      </c>
    </row>
    <row r="18" spans="1:6" x14ac:dyDescent="0.25">
      <c r="A18" s="6" t="s">
        <v>17</v>
      </c>
      <c r="B18" s="4" t="s">
        <v>12</v>
      </c>
      <c r="C18" s="50"/>
      <c r="D18" s="5">
        <v>0</v>
      </c>
      <c r="E18" s="5">
        <v>0</v>
      </c>
      <c r="F18" s="5">
        <f t="shared" si="1"/>
        <v>0</v>
      </c>
    </row>
    <row r="19" spans="1:6" x14ac:dyDescent="0.25">
      <c r="A19" s="6" t="s">
        <v>18</v>
      </c>
      <c r="B19" s="4" t="s">
        <v>12</v>
      </c>
      <c r="C19" s="50"/>
      <c r="D19" s="5">
        <v>0</v>
      </c>
      <c r="E19" s="5">
        <v>0</v>
      </c>
      <c r="F19" s="5">
        <f t="shared" si="1"/>
        <v>0</v>
      </c>
    </row>
    <row r="20" spans="1:6" x14ac:dyDescent="0.25">
      <c r="A20" s="6" t="s">
        <v>19</v>
      </c>
      <c r="B20" s="4" t="s">
        <v>12</v>
      </c>
      <c r="C20" s="50"/>
      <c r="D20" s="5">
        <v>0</v>
      </c>
      <c r="E20" s="5">
        <v>0</v>
      </c>
      <c r="F20" s="5">
        <f t="shared" si="1"/>
        <v>0</v>
      </c>
    </row>
    <row r="21" spans="1:6" x14ac:dyDescent="0.25">
      <c r="A21" s="6" t="s">
        <v>20</v>
      </c>
      <c r="B21" s="4" t="s">
        <v>21</v>
      </c>
      <c r="C21" s="50"/>
      <c r="D21" s="5">
        <v>0</v>
      </c>
      <c r="E21" s="5">
        <v>0</v>
      </c>
      <c r="F21" s="5">
        <f t="shared" si="1"/>
        <v>0</v>
      </c>
    </row>
    <row r="22" spans="1:6" x14ac:dyDescent="0.25">
      <c r="A22" s="6" t="s">
        <v>22</v>
      </c>
      <c r="B22" s="4" t="s">
        <v>21</v>
      </c>
      <c r="C22" s="50"/>
      <c r="D22" s="5">
        <v>0</v>
      </c>
      <c r="E22" s="5">
        <v>0</v>
      </c>
      <c r="F22" s="5">
        <f t="shared" si="1"/>
        <v>0</v>
      </c>
    </row>
    <row r="23" spans="1:6" x14ac:dyDescent="0.25">
      <c r="A23" s="6" t="s">
        <v>23</v>
      </c>
      <c r="B23" s="4" t="s">
        <v>21</v>
      </c>
      <c r="C23" s="50"/>
      <c r="D23" s="5">
        <v>0</v>
      </c>
      <c r="E23" s="5">
        <v>0</v>
      </c>
      <c r="F23" s="5">
        <f t="shared" si="1"/>
        <v>0</v>
      </c>
    </row>
    <row r="24" spans="1:6" x14ac:dyDescent="0.25">
      <c r="A24" s="6" t="s">
        <v>24</v>
      </c>
      <c r="B24" s="4" t="s">
        <v>21</v>
      </c>
      <c r="C24" s="50"/>
      <c r="D24" s="5">
        <v>0</v>
      </c>
      <c r="E24" s="5">
        <v>0</v>
      </c>
      <c r="F24" s="5">
        <f t="shared" si="1"/>
        <v>0</v>
      </c>
    </row>
    <row r="25" spans="1:6" x14ac:dyDescent="0.25">
      <c r="A25" s="6" t="s">
        <v>25</v>
      </c>
      <c r="B25" s="4" t="s">
        <v>21</v>
      </c>
      <c r="C25" s="50"/>
      <c r="D25" s="5">
        <v>0</v>
      </c>
      <c r="E25" s="5">
        <v>0</v>
      </c>
      <c r="F25" s="5">
        <f t="shared" si="1"/>
        <v>0</v>
      </c>
    </row>
    <row r="26" spans="1:6" x14ac:dyDescent="0.25">
      <c r="A26" s="6" t="s">
        <v>26</v>
      </c>
      <c r="B26" s="4" t="s">
        <v>21</v>
      </c>
      <c r="C26" s="50"/>
      <c r="D26" s="5">
        <v>0</v>
      </c>
      <c r="E26" s="5">
        <v>0</v>
      </c>
      <c r="F26" s="5">
        <f t="shared" si="1"/>
        <v>0</v>
      </c>
    </row>
    <row r="27" spans="1:6" x14ac:dyDescent="0.25">
      <c r="A27" s="6" t="s">
        <v>27</v>
      </c>
      <c r="B27" s="4" t="s">
        <v>21</v>
      </c>
      <c r="C27" s="50"/>
      <c r="D27" s="5">
        <v>0</v>
      </c>
      <c r="E27" s="5">
        <v>0</v>
      </c>
      <c r="F27" s="5">
        <f t="shared" si="1"/>
        <v>0</v>
      </c>
    </row>
    <row r="28" spans="1:6" x14ac:dyDescent="0.25">
      <c r="A28" s="6" t="s">
        <v>28</v>
      </c>
      <c r="B28" s="4" t="s">
        <v>21</v>
      </c>
      <c r="C28" s="50">
        <v>2</v>
      </c>
      <c r="D28" s="5">
        <v>0</v>
      </c>
      <c r="E28" s="5">
        <v>0</v>
      </c>
      <c r="F28" s="5">
        <f t="shared" si="1"/>
        <v>0</v>
      </c>
    </row>
    <row r="29" spans="1:6" x14ac:dyDescent="0.25">
      <c r="A29" s="6" t="s">
        <v>29</v>
      </c>
      <c r="B29" s="4" t="s">
        <v>21</v>
      </c>
      <c r="C29" s="50"/>
      <c r="D29" s="5">
        <v>0</v>
      </c>
      <c r="E29" s="5">
        <v>0</v>
      </c>
      <c r="F29" s="5">
        <f t="shared" si="1"/>
        <v>0</v>
      </c>
    </row>
    <row r="30" spans="1:6" x14ac:dyDescent="0.25">
      <c r="A30" s="55" t="s">
        <v>30</v>
      </c>
      <c r="B30" s="56"/>
      <c r="C30" s="50"/>
      <c r="D30" s="77">
        <v>0</v>
      </c>
      <c r="E30" s="77">
        <v>0</v>
      </c>
      <c r="F30" s="5">
        <f t="shared" si="1"/>
        <v>0</v>
      </c>
    </row>
    <row r="31" spans="1:6" x14ac:dyDescent="0.25">
      <c r="A31" s="55" t="s">
        <v>30</v>
      </c>
      <c r="B31" s="56"/>
      <c r="C31" s="50"/>
      <c r="D31" s="77">
        <v>0</v>
      </c>
      <c r="E31" s="77">
        <v>0</v>
      </c>
      <c r="F31" s="5">
        <f t="shared" si="1"/>
        <v>0</v>
      </c>
    </row>
    <row r="32" spans="1:6" x14ac:dyDescent="0.25">
      <c r="A32" s="55" t="s">
        <v>30</v>
      </c>
      <c r="B32" s="56"/>
      <c r="C32" s="50"/>
      <c r="D32" s="77">
        <v>0</v>
      </c>
      <c r="E32" s="77">
        <v>0</v>
      </c>
      <c r="F32" s="5">
        <f t="shared" si="1"/>
        <v>0</v>
      </c>
    </row>
    <row r="33" spans="1:6" x14ac:dyDescent="0.25">
      <c r="A33" s="143" t="s">
        <v>8</v>
      </c>
      <c r="B33" s="143"/>
      <c r="C33" s="143"/>
      <c r="D33" s="143"/>
      <c r="E33" s="143"/>
      <c r="F33" s="8">
        <f>SUM(F14:F32)</f>
        <v>0</v>
      </c>
    </row>
    <row r="34" spans="1:6" ht="6.75" customHeight="1" x14ac:dyDescent="0.25">
      <c r="A34" s="120"/>
      <c r="B34" s="120"/>
      <c r="C34" s="120"/>
      <c r="D34" s="120"/>
      <c r="E34" s="120"/>
      <c r="F34" s="120"/>
    </row>
    <row r="35" spans="1:6" ht="15.75" x14ac:dyDescent="0.25">
      <c r="A35" s="3" t="s">
        <v>31</v>
      </c>
      <c r="B35" s="2" t="s">
        <v>2</v>
      </c>
      <c r="C35" s="1" t="s">
        <v>3</v>
      </c>
      <c r="D35" s="1" t="s">
        <v>4</v>
      </c>
      <c r="E35" s="1" t="s">
        <v>5</v>
      </c>
      <c r="F35" s="120"/>
    </row>
    <row r="36" spans="1:6" ht="15.75" x14ac:dyDescent="0.25">
      <c r="A36" s="32" t="s">
        <v>44</v>
      </c>
      <c r="B36" s="33" t="s">
        <v>6</v>
      </c>
      <c r="C36" s="57"/>
      <c r="D36" s="58"/>
      <c r="E36" s="9">
        <f t="shared" ref="E36:E38" si="2">+C36*D36</f>
        <v>0</v>
      </c>
      <c r="F36" s="120"/>
    </row>
    <row r="37" spans="1:6" ht="15.75" x14ac:dyDescent="0.25">
      <c r="A37" s="55" t="s">
        <v>30</v>
      </c>
      <c r="B37" s="56"/>
      <c r="C37" s="57"/>
      <c r="D37" s="58"/>
      <c r="E37" s="9">
        <f t="shared" si="2"/>
        <v>0</v>
      </c>
      <c r="F37" s="120"/>
    </row>
    <row r="38" spans="1:6" x14ac:dyDescent="0.25">
      <c r="A38" s="55" t="s">
        <v>30</v>
      </c>
      <c r="B38" s="56"/>
      <c r="C38" s="59"/>
      <c r="D38" s="60"/>
      <c r="E38" s="5">
        <f t="shared" si="2"/>
        <v>0</v>
      </c>
      <c r="F38" s="120"/>
    </row>
    <row r="39" spans="1:6" ht="15" customHeight="1" x14ac:dyDescent="0.25">
      <c r="A39" s="121" t="s">
        <v>32</v>
      </c>
      <c r="B39" s="121"/>
      <c r="C39" s="121"/>
      <c r="D39" s="7" t="s">
        <v>8</v>
      </c>
      <c r="E39" s="10">
        <f>SUM(E36:E38)</f>
        <v>0</v>
      </c>
      <c r="F39" s="120"/>
    </row>
    <row r="40" spans="1:6" ht="15.75" thickBot="1" x14ac:dyDescent="0.3">
      <c r="A40" s="122" t="s">
        <v>45</v>
      </c>
      <c r="B40" s="122"/>
      <c r="C40" s="122"/>
      <c r="D40" s="122"/>
      <c r="E40" s="122"/>
      <c r="F40" s="120"/>
    </row>
    <row r="41" spans="1:6" ht="21.75" thickBot="1" x14ac:dyDescent="0.4">
      <c r="A41" s="135" t="s">
        <v>33</v>
      </c>
      <c r="B41" s="136"/>
      <c r="C41" s="136"/>
      <c r="D41" s="137"/>
      <c r="E41" s="12">
        <f>+E39+F33+E11</f>
        <v>0</v>
      </c>
      <c r="F41" s="109"/>
    </row>
    <row r="42" spans="1:6" ht="6.75" customHeight="1" x14ac:dyDescent="0.25">
      <c r="A42" s="140"/>
      <c r="B42" s="140"/>
      <c r="C42" s="140"/>
      <c r="D42" s="140"/>
      <c r="E42" s="140"/>
      <c r="F42" s="120"/>
    </row>
  </sheetData>
  <sheetProtection algorithmName="SHA-512" hashValue="vf7jh5Tfc/D/dQUgeqvoY2OpHrJCXAmDZUKT5WOfFBEsb7JCWBjRPSHyAAlpbL1TOWVggtSVcoSOn2Z9KyNOPw==" saltValue="1KlKFXRc5RwBebRZ6WL29A==" spinCount="100000" sheet="1" objects="1" scenarios="1"/>
  <protectedRanges>
    <protectedRange sqref="D30:E32" name="Range1"/>
  </protectedRanges>
  <mergeCells count="19">
    <mergeCell ref="A1:F1"/>
    <mergeCell ref="A2:F2"/>
    <mergeCell ref="A4:F4"/>
    <mergeCell ref="A5:F5"/>
    <mergeCell ref="A6:F6"/>
    <mergeCell ref="A3:F3"/>
    <mergeCell ref="A42:F42"/>
    <mergeCell ref="A7:D7"/>
    <mergeCell ref="F9:F11"/>
    <mergeCell ref="F35:F41"/>
    <mergeCell ref="A39:C39"/>
    <mergeCell ref="A40:E40"/>
    <mergeCell ref="A41:D41"/>
    <mergeCell ref="A11:D11"/>
    <mergeCell ref="A33:E33"/>
    <mergeCell ref="E7:F7"/>
    <mergeCell ref="A8:F8"/>
    <mergeCell ref="A12:F12"/>
    <mergeCell ref="A34:F34"/>
  </mergeCells>
  <pageMargins left="0.7" right="0.7" top="0.75" bottom="0.75" header="0.3" footer="0.3"/>
  <pageSetup scale="7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66B37-5C9E-4EE8-8EB2-84E5D31D2845}">
  <sheetPr codeName="Sheet16">
    <pageSetUpPr fitToPage="1"/>
  </sheetPr>
  <dimension ref="A1:L42"/>
  <sheetViews>
    <sheetView zoomScale="80" zoomScaleNormal="80" workbookViewId="0">
      <selection activeCell="I28" sqref="I28:I29"/>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3.5" customHeight="1" x14ac:dyDescent="0.25">
      <c r="A5" s="127" t="s">
        <v>122</v>
      </c>
      <c r="B5" s="127"/>
      <c r="C5" s="127"/>
      <c r="D5" s="127"/>
      <c r="E5" s="127"/>
      <c r="F5" s="127"/>
      <c r="G5" s="14"/>
      <c r="H5" s="14"/>
    </row>
    <row r="6" spans="1:8" ht="32.25" customHeight="1" x14ac:dyDescent="0.25">
      <c r="A6" s="128" t="s">
        <v>35</v>
      </c>
      <c r="B6" s="128"/>
      <c r="C6" s="128"/>
      <c r="D6" s="128"/>
      <c r="E6" s="128"/>
      <c r="F6" s="128"/>
      <c r="G6" s="14"/>
      <c r="H6" s="14"/>
    </row>
    <row r="7" spans="1:8" ht="22.5" customHeight="1" x14ac:dyDescent="0.25">
      <c r="A7" s="125" t="s">
        <v>78</v>
      </c>
      <c r="B7" s="125"/>
      <c r="C7" s="125"/>
      <c r="D7" s="125"/>
      <c r="E7" s="125" t="s">
        <v>79</v>
      </c>
      <c r="F7" s="125"/>
    </row>
    <row r="8" spans="1:8" ht="8.25" customHeight="1" x14ac:dyDescent="0.25">
      <c r="A8" s="120"/>
      <c r="B8" s="120"/>
      <c r="C8" s="120"/>
      <c r="D8" s="120"/>
      <c r="E8" s="120"/>
      <c r="F8" s="120"/>
    </row>
    <row r="9" spans="1:8" ht="15.75" x14ac:dyDescent="0.25">
      <c r="A9" s="1" t="s">
        <v>1</v>
      </c>
      <c r="B9" s="2" t="s">
        <v>2</v>
      </c>
      <c r="C9" s="1" t="s">
        <v>3</v>
      </c>
      <c r="D9" s="1" t="s">
        <v>4</v>
      </c>
      <c r="E9" s="1" t="s">
        <v>5</v>
      </c>
      <c r="F9" s="120"/>
    </row>
    <row r="10" spans="1:8" x14ac:dyDescent="0.25">
      <c r="A10" s="6" t="s">
        <v>7</v>
      </c>
      <c r="B10" s="4" t="s">
        <v>6</v>
      </c>
      <c r="C10" s="50">
        <v>8787</v>
      </c>
      <c r="D10" s="49">
        <v>0</v>
      </c>
      <c r="E10" s="5">
        <f t="shared" ref="E10" si="0">+D10*C10</f>
        <v>0</v>
      </c>
      <c r="F10" s="120"/>
    </row>
    <row r="11" spans="1:8" x14ac:dyDescent="0.25">
      <c r="A11" s="142" t="s">
        <v>8</v>
      </c>
      <c r="B11" s="142"/>
      <c r="C11" s="142"/>
      <c r="D11" s="142"/>
      <c r="E11" s="8">
        <f>SUM(E10:E10)</f>
        <v>0</v>
      </c>
      <c r="F11" s="120"/>
    </row>
    <row r="12" spans="1:8" ht="6.75" customHeight="1" x14ac:dyDescent="0.25">
      <c r="A12" s="120"/>
      <c r="B12" s="120"/>
      <c r="C12" s="120"/>
      <c r="D12" s="120"/>
      <c r="E12" s="120"/>
      <c r="F12" s="120"/>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 t="shared" ref="F14:F32" si="1">+(C14*D14)+(C14*E14)</f>
        <v>0</v>
      </c>
    </row>
    <row r="15" spans="1:8" x14ac:dyDescent="0.25">
      <c r="A15" s="6" t="s">
        <v>14</v>
      </c>
      <c r="B15" s="4" t="s">
        <v>12</v>
      </c>
      <c r="C15" s="50"/>
      <c r="D15" s="5">
        <v>0</v>
      </c>
      <c r="E15" s="5">
        <v>0</v>
      </c>
      <c r="F15" s="5">
        <f t="shared" si="1"/>
        <v>0</v>
      </c>
    </row>
    <row r="16" spans="1:8" x14ac:dyDescent="0.25">
      <c r="A16" s="6" t="s">
        <v>15</v>
      </c>
      <c r="B16" s="4" t="s">
        <v>12</v>
      </c>
      <c r="C16" s="50"/>
      <c r="D16" s="5">
        <v>0</v>
      </c>
      <c r="E16" s="5">
        <v>0</v>
      </c>
      <c r="F16" s="5">
        <f t="shared" si="1"/>
        <v>0</v>
      </c>
    </row>
    <row r="17" spans="1:6" x14ac:dyDescent="0.25">
      <c r="A17" s="6" t="s">
        <v>16</v>
      </c>
      <c r="B17" s="4" t="s">
        <v>12</v>
      </c>
      <c r="C17" s="50"/>
      <c r="D17" s="5">
        <v>0</v>
      </c>
      <c r="E17" s="5">
        <v>0</v>
      </c>
      <c r="F17" s="5">
        <f t="shared" si="1"/>
        <v>0</v>
      </c>
    </row>
    <row r="18" spans="1:6" x14ac:dyDescent="0.25">
      <c r="A18" s="6" t="s">
        <v>17</v>
      </c>
      <c r="B18" s="4" t="s">
        <v>12</v>
      </c>
      <c r="C18" s="50"/>
      <c r="D18" s="5">
        <v>0</v>
      </c>
      <c r="E18" s="5">
        <v>0</v>
      </c>
      <c r="F18" s="5">
        <f t="shared" si="1"/>
        <v>0</v>
      </c>
    </row>
    <row r="19" spans="1:6" x14ac:dyDescent="0.25">
      <c r="A19" s="6" t="s">
        <v>18</v>
      </c>
      <c r="B19" s="4" t="s">
        <v>12</v>
      </c>
      <c r="C19" s="50"/>
      <c r="D19" s="5">
        <v>0</v>
      </c>
      <c r="E19" s="5">
        <v>0</v>
      </c>
      <c r="F19" s="5">
        <f t="shared" si="1"/>
        <v>0</v>
      </c>
    </row>
    <row r="20" spans="1:6" x14ac:dyDescent="0.25">
      <c r="A20" s="6" t="s">
        <v>19</v>
      </c>
      <c r="B20" s="4" t="s">
        <v>12</v>
      </c>
      <c r="C20" s="50"/>
      <c r="D20" s="5">
        <v>0</v>
      </c>
      <c r="E20" s="5">
        <v>0</v>
      </c>
      <c r="F20" s="5">
        <f t="shared" si="1"/>
        <v>0</v>
      </c>
    </row>
    <row r="21" spans="1:6" x14ac:dyDescent="0.25">
      <c r="A21" s="6" t="s">
        <v>20</v>
      </c>
      <c r="B21" s="4" t="s">
        <v>21</v>
      </c>
      <c r="C21" s="50"/>
      <c r="D21" s="5">
        <v>0</v>
      </c>
      <c r="E21" s="5">
        <v>0</v>
      </c>
      <c r="F21" s="5">
        <f t="shared" si="1"/>
        <v>0</v>
      </c>
    </row>
    <row r="22" spans="1:6" x14ac:dyDescent="0.25">
      <c r="A22" s="6" t="s">
        <v>22</v>
      </c>
      <c r="B22" s="4" t="s">
        <v>21</v>
      </c>
      <c r="C22" s="50"/>
      <c r="D22" s="5">
        <v>0</v>
      </c>
      <c r="E22" s="5">
        <v>0</v>
      </c>
      <c r="F22" s="5">
        <f t="shared" si="1"/>
        <v>0</v>
      </c>
    </row>
    <row r="23" spans="1:6" x14ac:dyDescent="0.25">
      <c r="A23" s="6" t="s">
        <v>23</v>
      </c>
      <c r="B23" s="4" t="s">
        <v>21</v>
      </c>
      <c r="C23" s="50"/>
      <c r="D23" s="5">
        <v>0</v>
      </c>
      <c r="E23" s="5">
        <v>0</v>
      </c>
      <c r="F23" s="5">
        <f t="shared" si="1"/>
        <v>0</v>
      </c>
    </row>
    <row r="24" spans="1:6" x14ac:dyDescent="0.25">
      <c r="A24" s="6" t="s">
        <v>24</v>
      </c>
      <c r="B24" s="4" t="s">
        <v>21</v>
      </c>
      <c r="C24" s="50"/>
      <c r="D24" s="5">
        <v>0</v>
      </c>
      <c r="E24" s="5">
        <v>0</v>
      </c>
      <c r="F24" s="5">
        <f t="shared" si="1"/>
        <v>0</v>
      </c>
    </row>
    <row r="25" spans="1:6" x14ac:dyDescent="0.25">
      <c r="A25" s="6" t="s">
        <v>25</v>
      </c>
      <c r="B25" s="4" t="s">
        <v>21</v>
      </c>
      <c r="C25" s="50"/>
      <c r="D25" s="5">
        <v>0</v>
      </c>
      <c r="E25" s="5">
        <v>0</v>
      </c>
      <c r="F25" s="5">
        <f t="shared" si="1"/>
        <v>0</v>
      </c>
    </row>
    <row r="26" spans="1:6" x14ac:dyDescent="0.25">
      <c r="A26" s="6" t="s">
        <v>26</v>
      </c>
      <c r="B26" s="4" t="s">
        <v>21</v>
      </c>
      <c r="C26" s="50"/>
      <c r="D26" s="5">
        <v>0</v>
      </c>
      <c r="E26" s="5">
        <v>0</v>
      </c>
      <c r="F26" s="5">
        <f t="shared" si="1"/>
        <v>0</v>
      </c>
    </row>
    <row r="27" spans="1:6" x14ac:dyDescent="0.25">
      <c r="A27" s="6" t="s">
        <v>27</v>
      </c>
      <c r="B27" s="4" t="s">
        <v>21</v>
      </c>
      <c r="C27" s="50"/>
      <c r="D27" s="5">
        <v>0</v>
      </c>
      <c r="E27" s="5">
        <v>0</v>
      </c>
      <c r="F27" s="5">
        <f t="shared" si="1"/>
        <v>0</v>
      </c>
    </row>
    <row r="28" spans="1:6" x14ac:dyDescent="0.25">
      <c r="A28" s="6" t="s">
        <v>28</v>
      </c>
      <c r="B28" s="4" t="s">
        <v>21</v>
      </c>
      <c r="C28" s="50"/>
      <c r="D28" s="5">
        <v>0</v>
      </c>
      <c r="E28" s="5">
        <v>0</v>
      </c>
      <c r="F28" s="5">
        <f t="shared" si="1"/>
        <v>0</v>
      </c>
    </row>
    <row r="29" spans="1:6" x14ac:dyDescent="0.25">
      <c r="A29" s="6" t="s">
        <v>29</v>
      </c>
      <c r="B29" s="4" t="s">
        <v>21</v>
      </c>
      <c r="C29" s="50"/>
      <c r="D29" s="5">
        <v>0</v>
      </c>
      <c r="E29" s="5">
        <v>0</v>
      </c>
      <c r="F29" s="5">
        <f t="shared" si="1"/>
        <v>0</v>
      </c>
    </row>
    <row r="30" spans="1:6" x14ac:dyDescent="0.25">
      <c r="A30" s="55" t="s">
        <v>30</v>
      </c>
      <c r="B30" s="56"/>
      <c r="C30" s="50"/>
      <c r="D30" s="77">
        <v>0</v>
      </c>
      <c r="E30" s="77">
        <v>0</v>
      </c>
      <c r="F30" s="5">
        <f t="shared" si="1"/>
        <v>0</v>
      </c>
    </row>
    <row r="31" spans="1:6" x14ac:dyDescent="0.25">
      <c r="A31" s="55" t="s">
        <v>30</v>
      </c>
      <c r="B31" s="56"/>
      <c r="C31" s="50"/>
      <c r="D31" s="77">
        <v>0</v>
      </c>
      <c r="E31" s="77">
        <v>0</v>
      </c>
      <c r="F31" s="5">
        <f t="shared" si="1"/>
        <v>0</v>
      </c>
    </row>
    <row r="32" spans="1:6" x14ac:dyDescent="0.25">
      <c r="A32" s="55" t="s">
        <v>30</v>
      </c>
      <c r="B32" s="56"/>
      <c r="C32" s="50"/>
      <c r="D32" s="77">
        <v>0</v>
      </c>
      <c r="E32" s="77">
        <v>0</v>
      </c>
      <c r="F32" s="5">
        <f t="shared" si="1"/>
        <v>0</v>
      </c>
    </row>
    <row r="33" spans="1:12" x14ac:dyDescent="0.25">
      <c r="A33" s="143" t="s">
        <v>8</v>
      </c>
      <c r="B33" s="143"/>
      <c r="C33" s="143"/>
      <c r="D33" s="143"/>
      <c r="E33" s="143"/>
      <c r="F33" s="8">
        <f>SUM(F14:F32)</f>
        <v>0</v>
      </c>
    </row>
    <row r="34" spans="1:12" ht="6.75" customHeight="1" x14ac:dyDescent="0.25">
      <c r="A34" s="120"/>
      <c r="B34" s="120"/>
      <c r="C34" s="120"/>
      <c r="D34" s="120"/>
      <c r="E34" s="120"/>
      <c r="F34" s="120"/>
    </row>
    <row r="35" spans="1:12" ht="15.75" x14ac:dyDescent="0.25">
      <c r="A35" s="3" t="s">
        <v>31</v>
      </c>
      <c r="B35" s="2" t="s">
        <v>2</v>
      </c>
      <c r="C35" s="1" t="s">
        <v>3</v>
      </c>
      <c r="D35" s="1" t="s">
        <v>4</v>
      </c>
      <c r="E35" s="1" t="s">
        <v>5</v>
      </c>
      <c r="F35" s="120"/>
    </row>
    <row r="36" spans="1:12" ht="15.75" x14ac:dyDescent="0.25">
      <c r="A36" s="32" t="s">
        <v>44</v>
      </c>
      <c r="B36" s="33" t="s">
        <v>6</v>
      </c>
      <c r="C36" s="57"/>
      <c r="D36" s="58"/>
      <c r="E36" s="9">
        <f t="shared" ref="E36:E38" si="2">+C36*D36</f>
        <v>0</v>
      </c>
      <c r="F36" s="120"/>
    </row>
    <row r="37" spans="1:12" ht="15.75" x14ac:dyDescent="0.25">
      <c r="A37" s="55" t="s">
        <v>30</v>
      </c>
      <c r="B37" s="61"/>
      <c r="C37" s="57"/>
      <c r="D37" s="58"/>
      <c r="E37" s="9">
        <f t="shared" si="2"/>
        <v>0</v>
      </c>
      <c r="F37" s="120"/>
      <c r="L37" s="82"/>
    </row>
    <row r="38" spans="1:12" x14ac:dyDescent="0.25">
      <c r="A38" s="55" t="s">
        <v>30</v>
      </c>
      <c r="B38" s="56"/>
      <c r="C38" s="59"/>
      <c r="D38" s="60"/>
      <c r="E38" s="5">
        <f t="shared" si="2"/>
        <v>0</v>
      </c>
      <c r="F38" s="120"/>
    </row>
    <row r="39" spans="1:12" ht="15" customHeight="1" x14ac:dyDescent="0.25">
      <c r="A39" s="121" t="s">
        <v>32</v>
      </c>
      <c r="B39" s="121"/>
      <c r="C39" s="121"/>
      <c r="D39" s="7" t="s">
        <v>8</v>
      </c>
      <c r="E39" s="10">
        <f>SUM(E36:E38)</f>
        <v>0</v>
      </c>
      <c r="F39" s="120"/>
    </row>
    <row r="40" spans="1:12" ht="15.75" thickBot="1" x14ac:dyDescent="0.3">
      <c r="A40" s="122" t="s">
        <v>45</v>
      </c>
      <c r="B40" s="122"/>
      <c r="C40" s="122"/>
      <c r="D40" s="122"/>
      <c r="E40" s="122"/>
      <c r="F40" s="120"/>
    </row>
    <row r="41" spans="1:12" ht="21.75" thickBot="1" x14ac:dyDescent="0.4">
      <c r="A41" s="135" t="s">
        <v>33</v>
      </c>
      <c r="B41" s="136"/>
      <c r="C41" s="136"/>
      <c r="D41" s="137"/>
      <c r="E41" s="12">
        <f>+E39+F33+E11</f>
        <v>0</v>
      </c>
      <c r="F41" s="109"/>
    </row>
    <row r="42" spans="1:12" ht="6.75" customHeight="1" x14ac:dyDescent="0.25">
      <c r="A42" s="140"/>
      <c r="B42" s="140"/>
      <c r="C42" s="140"/>
      <c r="D42" s="140"/>
      <c r="E42" s="140"/>
      <c r="F42" s="120"/>
    </row>
  </sheetData>
  <sheetProtection algorithmName="SHA-512" hashValue="GqZfw2Nc5mgmBkwJzaD0e3Q/1p30svJA4RiSu3YOGpM5Gq2fWobYEtEVEwMGah7qPySKRZV8cgY66gNt4gJ7jQ==" saltValue="jXGB+gpKXxDVrgSPKNr6TA==" spinCount="100000" sheet="1" objects="1" scenarios="1"/>
  <protectedRanges>
    <protectedRange sqref="D30:E32" name="Range1"/>
  </protectedRanges>
  <mergeCells count="19">
    <mergeCell ref="A8:F8"/>
    <mergeCell ref="A12:F12"/>
    <mergeCell ref="A34:F34"/>
    <mergeCell ref="A11:D11"/>
    <mergeCell ref="F9:F11"/>
    <mergeCell ref="A33:E33"/>
    <mergeCell ref="E7:F7"/>
    <mergeCell ref="A1:F1"/>
    <mergeCell ref="A2:F2"/>
    <mergeCell ref="A4:F4"/>
    <mergeCell ref="A5:F5"/>
    <mergeCell ref="A6:F6"/>
    <mergeCell ref="A7:D7"/>
    <mergeCell ref="A3:F3"/>
    <mergeCell ref="A42:F42"/>
    <mergeCell ref="F35:F41"/>
    <mergeCell ref="A39:C39"/>
    <mergeCell ref="A40:E40"/>
    <mergeCell ref="A41:D41"/>
  </mergeCells>
  <pageMargins left="0.7" right="0.7" top="0.75" bottom="0.75" header="0.3" footer="0.3"/>
  <pageSetup scale="7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E5BC5-1A80-470F-8714-A949FA150264}">
  <sheetPr>
    <pageSetUpPr fitToPage="1"/>
  </sheetPr>
  <dimension ref="A1:H42"/>
  <sheetViews>
    <sheetView zoomScale="80" zoomScaleNormal="80" workbookViewId="0">
      <selection activeCell="M26" sqref="M26"/>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5" customHeight="1" x14ac:dyDescent="0.25">
      <c r="A5" s="127" t="s">
        <v>122</v>
      </c>
      <c r="B5" s="127"/>
      <c r="C5" s="127"/>
      <c r="D5" s="127"/>
      <c r="E5" s="127"/>
      <c r="F5" s="127"/>
      <c r="G5" s="14"/>
      <c r="H5" s="14"/>
    </row>
    <row r="6" spans="1:8" ht="37.5" customHeight="1" x14ac:dyDescent="0.25">
      <c r="A6" s="128" t="s">
        <v>35</v>
      </c>
      <c r="B6" s="128"/>
      <c r="C6" s="128"/>
      <c r="D6" s="128"/>
      <c r="E6" s="128"/>
      <c r="F6" s="128"/>
      <c r="G6" s="14"/>
      <c r="H6" s="14"/>
    </row>
    <row r="7" spans="1:8" ht="22.5" customHeight="1" x14ac:dyDescent="0.25">
      <c r="A7" s="132" t="s">
        <v>109</v>
      </c>
      <c r="B7" s="133"/>
      <c r="C7" s="133"/>
      <c r="D7" s="134"/>
      <c r="E7" s="125" t="s">
        <v>113</v>
      </c>
      <c r="F7" s="125"/>
    </row>
    <row r="8" spans="1:8" ht="8.25" customHeight="1" x14ac:dyDescent="0.25">
      <c r="A8" s="120"/>
      <c r="B8" s="120"/>
      <c r="C8" s="120"/>
      <c r="D8" s="120"/>
      <c r="E8" s="120"/>
      <c r="F8" s="120"/>
    </row>
    <row r="9" spans="1:8" ht="15.75" x14ac:dyDescent="0.25">
      <c r="A9" s="1" t="s">
        <v>1</v>
      </c>
      <c r="B9" s="2" t="s">
        <v>2</v>
      </c>
      <c r="C9" s="1" t="s">
        <v>3</v>
      </c>
      <c r="D9" s="1" t="s">
        <v>4</v>
      </c>
      <c r="E9" s="1" t="s">
        <v>5</v>
      </c>
      <c r="F9" s="120"/>
    </row>
    <row r="10" spans="1:8" x14ac:dyDescent="0.25">
      <c r="A10" s="6" t="s">
        <v>7</v>
      </c>
      <c r="B10" s="4" t="s">
        <v>6</v>
      </c>
      <c r="C10" s="50">
        <v>3547</v>
      </c>
      <c r="D10" s="49">
        <v>0</v>
      </c>
      <c r="E10" s="5">
        <f t="shared" ref="E10" si="0">+D10*C10</f>
        <v>0</v>
      </c>
      <c r="F10" s="120"/>
    </row>
    <row r="11" spans="1:8" x14ac:dyDescent="0.25">
      <c r="A11" s="142" t="s">
        <v>8</v>
      </c>
      <c r="B11" s="142"/>
      <c r="C11" s="142"/>
      <c r="D11" s="142"/>
      <c r="E11" s="8">
        <f>SUM(E10:E10)</f>
        <v>0</v>
      </c>
      <c r="F11" s="120"/>
    </row>
    <row r="12" spans="1:8" ht="6.75" customHeight="1" x14ac:dyDescent="0.25">
      <c r="A12" s="120"/>
      <c r="B12" s="120"/>
      <c r="C12" s="120"/>
      <c r="D12" s="120"/>
      <c r="E12" s="120"/>
      <c r="F12" s="120"/>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 t="shared" ref="F14:F32" si="1">+(C14*D14)+(C14*E14)</f>
        <v>0</v>
      </c>
    </row>
    <row r="15" spans="1:8" x14ac:dyDescent="0.25">
      <c r="A15" s="6" t="s">
        <v>14</v>
      </c>
      <c r="B15" s="4" t="s">
        <v>12</v>
      </c>
      <c r="C15" s="50">
        <v>200</v>
      </c>
      <c r="D15" s="5">
        <v>0</v>
      </c>
      <c r="E15" s="5">
        <v>0</v>
      </c>
      <c r="F15" s="5">
        <f t="shared" si="1"/>
        <v>0</v>
      </c>
    </row>
    <row r="16" spans="1:8" x14ac:dyDescent="0.25">
      <c r="A16" s="6" t="s">
        <v>15</v>
      </c>
      <c r="B16" s="4" t="s">
        <v>12</v>
      </c>
      <c r="C16" s="50"/>
      <c r="D16" s="5">
        <v>0</v>
      </c>
      <c r="E16" s="5">
        <v>0</v>
      </c>
      <c r="F16" s="5">
        <f t="shared" si="1"/>
        <v>0</v>
      </c>
    </row>
    <row r="17" spans="1:6" x14ac:dyDescent="0.25">
      <c r="A17" s="6" t="s">
        <v>16</v>
      </c>
      <c r="B17" s="4" t="s">
        <v>12</v>
      </c>
      <c r="C17" s="50"/>
      <c r="D17" s="5">
        <v>0</v>
      </c>
      <c r="E17" s="5">
        <v>0</v>
      </c>
      <c r="F17" s="5">
        <f t="shared" si="1"/>
        <v>0</v>
      </c>
    </row>
    <row r="18" spans="1:6" x14ac:dyDescent="0.25">
      <c r="A18" s="6" t="s">
        <v>17</v>
      </c>
      <c r="B18" s="4" t="s">
        <v>12</v>
      </c>
      <c r="C18" s="50"/>
      <c r="D18" s="5">
        <v>0</v>
      </c>
      <c r="E18" s="5">
        <v>0</v>
      </c>
      <c r="F18" s="5">
        <f t="shared" si="1"/>
        <v>0</v>
      </c>
    </row>
    <row r="19" spans="1:6" x14ac:dyDescent="0.25">
      <c r="A19" s="6" t="s">
        <v>18</v>
      </c>
      <c r="B19" s="4" t="s">
        <v>12</v>
      </c>
      <c r="C19" s="50"/>
      <c r="D19" s="5">
        <v>0</v>
      </c>
      <c r="E19" s="5">
        <v>0</v>
      </c>
      <c r="F19" s="5">
        <f t="shared" si="1"/>
        <v>0</v>
      </c>
    </row>
    <row r="20" spans="1:6" x14ac:dyDescent="0.25">
      <c r="A20" s="6" t="s">
        <v>19</v>
      </c>
      <c r="B20" s="4" t="s">
        <v>12</v>
      </c>
      <c r="C20" s="50"/>
      <c r="D20" s="5">
        <v>0</v>
      </c>
      <c r="E20" s="5">
        <v>0</v>
      </c>
      <c r="F20" s="5">
        <f t="shared" si="1"/>
        <v>0</v>
      </c>
    </row>
    <row r="21" spans="1:6" x14ac:dyDescent="0.25">
      <c r="A21" s="6" t="s">
        <v>20</v>
      </c>
      <c r="B21" s="4" t="s">
        <v>21</v>
      </c>
      <c r="C21" s="50"/>
      <c r="D21" s="5">
        <v>0</v>
      </c>
      <c r="E21" s="5">
        <v>0</v>
      </c>
      <c r="F21" s="5">
        <f t="shared" si="1"/>
        <v>0</v>
      </c>
    </row>
    <row r="22" spans="1:6" x14ac:dyDescent="0.25">
      <c r="A22" s="6" t="s">
        <v>22</v>
      </c>
      <c r="B22" s="4" t="s">
        <v>21</v>
      </c>
      <c r="C22" s="50"/>
      <c r="D22" s="5">
        <v>0</v>
      </c>
      <c r="E22" s="5">
        <v>0</v>
      </c>
      <c r="F22" s="5">
        <f t="shared" si="1"/>
        <v>0</v>
      </c>
    </row>
    <row r="23" spans="1:6" x14ac:dyDescent="0.25">
      <c r="A23" s="6" t="s">
        <v>23</v>
      </c>
      <c r="B23" s="4" t="s">
        <v>21</v>
      </c>
      <c r="C23" s="50"/>
      <c r="D23" s="5">
        <v>0</v>
      </c>
      <c r="E23" s="5">
        <v>0</v>
      </c>
      <c r="F23" s="5">
        <f t="shared" si="1"/>
        <v>0</v>
      </c>
    </row>
    <row r="24" spans="1:6" x14ac:dyDescent="0.25">
      <c r="A24" s="6" t="s">
        <v>24</v>
      </c>
      <c r="B24" s="4" t="s">
        <v>21</v>
      </c>
      <c r="C24" s="50"/>
      <c r="D24" s="5">
        <v>0</v>
      </c>
      <c r="E24" s="5">
        <v>0</v>
      </c>
      <c r="F24" s="5">
        <f t="shared" si="1"/>
        <v>0</v>
      </c>
    </row>
    <row r="25" spans="1:6" x14ac:dyDescent="0.25">
      <c r="A25" s="6" t="s">
        <v>25</v>
      </c>
      <c r="B25" s="4" t="s">
        <v>21</v>
      </c>
      <c r="C25" s="50"/>
      <c r="D25" s="5">
        <v>0</v>
      </c>
      <c r="E25" s="5">
        <v>0</v>
      </c>
      <c r="F25" s="5">
        <f t="shared" si="1"/>
        <v>0</v>
      </c>
    </row>
    <row r="26" spans="1:6" x14ac:dyDescent="0.25">
      <c r="A26" s="6" t="s">
        <v>26</v>
      </c>
      <c r="B26" s="4" t="s">
        <v>21</v>
      </c>
      <c r="C26" s="50"/>
      <c r="D26" s="5">
        <v>0</v>
      </c>
      <c r="E26" s="5">
        <v>0</v>
      </c>
      <c r="F26" s="5">
        <f t="shared" si="1"/>
        <v>0</v>
      </c>
    </row>
    <row r="27" spans="1:6" x14ac:dyDescent="0.25">
      <c r="A27" s="6" t="s">
        <v>27</v>
      </c>
      <c r="B27" s="4" t="s">
        <v>21</v>
      </c>
      <c r="C27" s="50"/>
      <c r="D27" s="5">
        <v>0</v>
      </c>
      <c r="E27" s="5">
        <v>0</v>
      </c>
      <c r="F27" s="5">
        <f t="shared" si="1"/>
        <v>0</v>
      </c>
    </row>
    <row r="28" spans="1:6" x14ac:dyDescent="0.25">
      <c r="A28" s="6" t="s">
        <v>28</v>
      </c>
      <c r="B28" s="4" t="s">
        <v>21</v>
      </c>
      <c r="C28" s="50">
        <v>1</v>
      </c>
      <c r="D28" s="5">
        <v>0</v>
      </c>
      <c r="E28" s="5">
        <v>0</v>
      </c>
      <c r="F28" s="5">
        <f t="shared" si="1"/>
        <v>0</v>
      </c>
    </row>
    <row r="29" spans="1:6" x14ac:dyDescent="0.25">
      <c r="A29" s="6" t="s">
        <v>29</v>
      </c>
      <c r="B29" s="4" t="s">
        <v>21</v>
      </c>
      <c r="C29" s="50"/>
      <c r="D29" s="5">
        <v>0</v>
      </c>
      <c r="E29" s="5">
        <v>0</v>
      </c>
      <c r="F29" s="5">
        <f t="shared" si="1"/>
        <v>0</v>
      </c>
    </row>
    <row r="30" spans="1:6" x14ac:dyDescent="0.25">
      <c r="A30" s="55" t="s">
        <v>30</v>
      </c>
      <c r="B30" s="56"/>
      <c r="C30" s="50"/>
      <c r="D30" s="77">
        <v>0</v>
      </c>
      <c r="E30" s="77">
        <v>0</v>
      </c>
      <c r="F30" s="5">
        <f t="shared" si="1"/>
        <v>0</v>
      </c>
    </row>
    <row r="31" spans="1:6" x14ac:dyDescent="0.25">
      <c r="A31" s="55" t="s">
        <v>30</v>
      </c>
      <c r="B31" s="56"/>
      <c r="C31" s="50"/>
      <c r="D31" s="77">
        <v>0</v>
      </c>
      <c r="E31" s="77">
        <v>0</v>
      </c>
      <c r="F31" s="5">
        <f t="shared" si="1"/>
        <v>0</v>
      </c>
    </row>
    <row r="32" spans="1:6" x14ac:dyDescent="0.25">
      <c r="A32" s="55" t="s">
        <v>30</v>
      </c>
      <c r="B32" s="56"/>
      <c r="C32" s="50"/>
      <c r="D32" s="77">
        <v>0</v>
      </c>
      <c r="E32" s="77">
        <v>0</v>
      </c>
      <c r="F32" s="5">
        <f t="shared" si="1"/>
        <v>0</v>
      </c>
    </row>
    <row r="33" spans="1:6" x14ac:dyDescent="0.25">
      <c r="A33" s="143" t="s">
        <v>8</v>
      </c>
      <c r="B33" s="143"/>
      <c r="C33" s="143"/>
      <c r="D33" s="143"/>
      <c r="E33" s="143"/>
      <c r="F33" s="8">
        <f>SUM(F14:F32)</f>
        <v>0</v>
      </c>
    </row>
    <row r="34" spans="1:6" ht="6.75" customHeight="1" x14ac:dyDescent="0.25">
      <c r="A34" s="120"/>
      <c r="B34" s="120"/>
      <c r="C34" s="120"/>
      <c r="D34" s="120"/>
      <c r="E34" s="120"/>
      <c r="F34" s="120"/>
    </row>
    <row r="35" spans="1:6" ht="15.75" x14ac:dyDescent="0.25">
      <c r="A35" s="3" t="s">
        <v>31</v>
      </c>
      <c r="B35" s="2" t="s">
        <v>2</v>
      </c>
      <c r="C35" s="1" t="s">
        <v>3</v>
      </c>
      <c r="D35" s="1" t="s">
        <v>4</v>
      </c>
      <c r="E35" s="1" t="s">
        <v>5</v>
      </c>
      <c r="F35" s="120"/>
    </row>
    <row r="36" spans="1:6" ht="15.75" x14ac:dyDescent="0.25">
      <c r="A36" s="32" t="s">
        <v>44</v>
      </c>
      <c r="B36" s="33" t="s">
        <v>6</v>
      </c>
      <c r="C36" s="53"/>
      <c r="D36" s="54"/>
      <c r="E36" s="34">
        <f t="shared" ref="E36:E38" si="2">+C36*D36</f>
        <v>0</v>
      </c>
      <c r="F36" s="120"/>
    </row>
    <row r="37" spans="1:6" ht="15.75" x14ac:dyDescent="0.25">
      <c r="A37" s="55" t="s">
        <v>30</v>
      </c>
      <c r="B37" s="56"/>
      <c r="C37" s="57"/>
      <c r="D37" s="58"/>
      <c r="E37" s="9">
        <f t="shared" si="2"/>
        <v>0</v>
      </c>
      <c r="F37" s="120"/>
    </row>
    <row r="38" spans="1:6" x14ac:dyDescent="0.25">
      <c r="A38" s="55" t="s">
        <v>30</v>
      </c>
      <c r="B38" s="56"/>
      <c r="C38" s="59"/>
      <c r="D38" s="60"/>
      <c r="E38" s="5">
        <f t="shared" si="2"/>
        <v>0</v>
      </c>
      <c r="F38" s="120"/>
    </row>
    <row r="39" spans="1:6" ht="15" customHeight="1" x14ac:dyDescent="0.25">
      <c r="A39" s="121" t="s">
        <v>32</v>
      </c>
      <c r="B39" s="121"/>
      <c r="C39" s="121"/>
      <c r="D39" s="38" t="s">
        <v>8</v>
      </c>
      <c r="E39" s="10">
        <f>SUM(E36:E38)</f>
        <v>0</v>
      </c>
      <c r="F39" s="120"/>
    </row>
    <row r="40" spans="1:6" ht="15.75" thickBot="1" x14ac:dyDescent="0.3">
      <c r="A40" s="122" t="s">
        <v>45</v>
      </c>
      <c r="B40" s="122"/>
      <c r="C40" s="122"/>
      <c r="D40" s="122"/>
      <c r="E40" s="122"/>
      <c r="F40" s="120"/>
    </row>
    <row r="41" spans="1:6" ht="21.75" thickBot="1" x14ac:dyDescent="0.4">
      <c r="A41" s="135" t="s">
        <v>33</v>
      </c>
      <c r="B41" s="136"/>
      <c r="C41" s="136"/>
      <c r="D41" s="137"/>
      <c r="E41" s="12">
        <f>+E39+F33+E11</f>
        <v>0</v>
      </c>
      <c r="F41" s="109"/>
    </row>
    <row r="42" spans="1:6" ht="6.75" customHeight="1" x14ac:dyDescent="0.25">
      <c r="A42" s="140"/>
      <c r="B42" s="140"/>
      <c r="C42" s="140"/>
      <c r="D42" s="140"/>
      <c r="E42" s="140"/>
      <c r="F42" s="120"/>
    </row>
  </sheetData>
  <sheetProtection algorithmName="SHA-512" hashValue="OoiNLRm6LpOYjGY3AuwyOxeohf8OG2ZFlnV1dZmTktBqIuwTiKslcGmLc2ReUGTv84OfHPlGZt37d3dK7c8PcA==" saltValue="3HwQv/yhdQrj6fMh/oKvgw==" spinCount="100000" sheet="1" objects="1" scenarios="1"/>
  <protectedRanges>
    <protectedRange sqref="D30:E32" name="Range1"/>
  </protectedRanges>
  <mergeCells count="19">
    <mergeCell ref="A1:F1"/>
    <mergeCell ref="A2:F2"/>
    <mergeCell ref="A4:F4"/>
    <mergeCell ref="A5:F5"/>
    <mergeCell ref="A6:F6"/>
    <mergeCell ref="A3:F3"/>
    <mergeCell ref="A7:D7"/>
    <mergeCell ref="A42:F42"/>
    <mergeCell ref="F35:F41"/>
    <mergeCell ref="A39:C39"/>
    <mergeCell ref="A40:E40"/>
    <mergeCell ref="A41:D41"/>
    <mergeCell ref="E7:F7"/>
    <mergeCell ref="A8:F8"/>
    <mergeCell ref="A12:F12"/>
    <mergeCell ref="A34:F34"/>
    <mergeCell ref="F9:F11"/>
    <mergeCell ref="A11:D11"/>
    <mergeCell ref="A33:E33"/>
  </mergeCells>
  <pageMargins left="0.7" right="0.7" top="0.75" bottom="0.75" header="0.3" footer="0.3"/>
  <pageSetup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F7F2-5BCE-45D4-AB62-C04840F26C14}">
  <sheetPr codeName="Sheet2">
    <pageSetUpPr fitToPage="1"/>
  </sheetPr>
  <dimension ref="A1:R28"/>
  <sheetViews>
    <sheetView showRuler="0" zoomScaleNormal="100" workbookViewId="0">
      <selection activeCell="Q6" sqref="Q6"/>
    </sheetView>
  </sheetViews>
  <sheetFormatPr defaultRowHeight="15" x14ac:dyDescent="0.25"/>
  <cols>
    <col min="2" max="2" width="10.5703125" customWidth="1"/>
    <col min="3" max="3" width="24.28515625" customWidth="1"/>
    <col min="4" max="4" width="12" customWidth="1"/>
    <col min="5" max="5" width="24.85546875" customWidth="1"/>
    <col min="6" max="6" width="24" customWidth="1"/>
    <col min="7" max="7" width="24.7109375" customWidth="1"/>
    <col min="8" max="8" width="14.140625" customWidth="1"/>
    <col min="9" max="12" width="14.140625" hidden="1" customWidth="1"/>
    <col min="13" max="13" width="15.5703125" customWidth="1"/>
    <col min="14" max="14" width="27.42578125" customWidth="1"/>
    <col min="16" max="16" width="25.42578125" customWidth="1"/>
    <col min="17" max="17" width="18.7109375" customWidth="1"/>
  </cols>
  <sheetData>
    <row r="1" spans="1:18" x14ac:dyDescent="0.25">
      <c r="A1" s="84" t="s">
        <v>126</v>
      </c>
      <c r="B1" s="84"/>
      <c r="C1" s="84"/>
      <c r="D1" s="84"/>
      <c r="E1" s="84"/>
      <c r="F1" s="48" t="s">
        <v>124</v>
      </c>
      <c r="G1" s="84" t="s">
        <v>125</v>
      </c>
      <c r="H1" s="84"/>
      <c r="I1" s="84"/>
      <c r="J1" s="84"/>
      <c r="K1" s="84"/>
      <c r="L1" s="84"/>
      <c r="M1" s="84"/>
      <c r="N1" s="84"/>
    </row>
    <row r="2" spans="1:18" x14ac:dyDescent="0.25">
      <c r="A2" s="104" t="str">
        <f>+'Auto Population Input'!A2</f>
        <v>Type Contractor's Name Here</v>
      </c>
      <c r="B2" s="105"/>
      <c r="C2" s="105"/>
      <c r="D2" s="105"/>
      <c r="E2" s="105"/>
      <c r="F2" s="105"/>
      <c r="G2" s="105"/>
      <c r="H2" s="105"/>
      <c r="I2" s="105"/>
      <c r="J2" s="105"/>
      <c r="K2" s="105"/>
      <c r="L2" s="105"/>
      <c r="M2" s="105"/>
      <c r="N2" s="106"/>
    </row>
    <row r="3" spans="1:18" ht="15.75" x14ac:dyDescent="0.25">
      <c r="A3" s="86" t="s">
        <v>34</v>
      </c>
      <c r="B3" s="86"/>
      <c r="C3" s="86"/>
      <c r="D3" s="86"/>
      <c r="E3" s="86"/>
      <c r="F3" s="86"/>
      <c r="G3" s="86"/>
      <c r="H3" s="86"/>
      <c r="I3" s="86"/>
      <c r="J3" s="86"/>
      <c r="K3" s="86"/>
      <c r="L3" s="86"/>
      <c r="M3" s="86"/>
      <c r="N3" s="86"/>
    </row>
    <row r="4" spans="1:18" ht="33" customHeight="1" x14ac:dyDescent="0.25">
      <c r="A4" s="103" t="s">
        <v>122</v>
      </c>
      <c r="B4" s="103"/>
      <c r="C4" s="103"/>
      <c r="D4" s="103"/>
      <c r="E4" s="103"/>
      <c r="F4" s="103"/>
      <c r="G4" s="103"/>
      <c r="H4" s="103"/>
      <c r="I4" s="103"/>
      <c r="J4" s="103"/>
      <c r="K4" s="103"/>
      <c r="L4" s="103"/>
      <c r="M4" s="103"/>
      <c r="N4" s="103"/>
    </row>
    <row r="5" spans="1:18" ht="18.75" customHeight="1" x14ac:dyDescent="0.25">
      <c r="A5" s="88" t="s">
        <v>123</v>
      </c>
      <c r="B5" s="88"/>
      <c r="C5" s="88"/>
      <c r="D5" s="88"/>
      <c r="E5" s="88"/>
      <c r="F5" s="88"/>
      <c r="G5" s="88"/>
      <c r="H5" s="88"/>
      <c r="I5" s="88"/>
      <c r="J5" s="88"/>
      <c r="K5" s="88"/>
      <c r="L5" s="88"/>
      <c r="M5" s="88"/>
      <c r="N5" s="88"/>
    </row>
    <row r="6" spans="1:18" ht="47.25" x14ac:dyDescent="0.25">
      <c r="A6" s="36" t="s">
        <v>94</v>
      </c>
      <c r="B6" s="36" t="s">
        <v>114</v>
      </c>
      <c r="C6" s="2" t="s">
        <v>46</v>
      </c>
      <c r="D6" s="2" t="s">
        <v>36</v>
      </c>
      <c r="E6" s="2" t="s">
        <v>37</v>
      </c>
      <c r="F6" s="2" t="s">
        <v>38</v>
      </c>
      <c r="G6" s="2" t="s">
        <v>39</v>
      </c>
      <c r="H6" s="36" t="s">
        <v>50</v>
      </c>
      <c r="I6" s="2" t="s">
        <v>40</v>
      </c>
      <c r="J6" s="2" t="s">
        <v>41</v>
      </c>
      <c r="K6" s="36" t="s">
        <v>47</v>
      </c>
      <c r="L6" s="36" t="s">
        <v>120</v>
      </c>
      <c r="M6" s="36" t="s">
        <v>116</v>
      </c>
      <c r="N6" s="36" t="s">
        <v>115</v>
      </c>
      <c r="Q6" s="16"/>
      <c r="R6" s="11"/>
    </row>
    <row r="7" spans="1:18" x14ac:dyDescent="0.25">
      <c r="A7" s="33">
        <v>3</v>
      </c>
      <c r="B7" s="33">
        <v>5</v>
      </c>
      <c r="C7" s="33" t="s">
        <v>48</v>
      </c>
      <c r="D7" s="41" t="s">
        <v>91</v>
      </c>
      <c r="E7" s="78" t="s">
        <v>92</v>
      </c>
      <c r="F7" s="33" t="s">
        <v>93</v>
      </c>
      <c r="G7" s="33" t="s">
        <v>87</v>
      </c>
      <c r="H7" s="33">
        <v>495</v>
      </c>
      <c r="I7" s="33">
        <v>20</v>
      </c>
      <c r="J7" s="33">
        <v>657</v>
      </c>
      <c r="K7" s="35">
        <f>+(H7*I7/9)+J7</f>
        <v>1757</v>
      </c>
      <c r="L7" s="35">
        <f>+M7*0.055</f>
        <v>92.784999999999997</v>
      </c>
      <c r="M7" s="35">
        <f>+'Hazel Top Ct'!C10</f>
        <v>1687</v>
      </c>
      <c r="N7" s="42">
        <f>+'Hazel Top Ct'!E41</f>
        <v>0</v>
      </c>
      <c r="Q7" s="16"/>
      <c r="R7" s="11"/>
    </row>
    <row r="8" spans="1:18" x14ac:dyDescent="0.25">
      <c r="A8" s="33">
        <v>3</v>
      </c>
      <c r="B8" s="33">
        <v>4</v>
      </c>
      <c r="C8" s="33" t="s">
        <v>48</v>
      </c>
      <c r="D8" s="41" t="s">
        <v>89</v>
      </c>
      <c r="E8" s="78" t="s">
        <v>90</v>
      </c>
      <c r="F8" s="33" t="s">
        <v>87</v>
      </c>
      <c r="G8" s="33" t="s">
        <v>87</v>
      </c>
      <c r="H8" s="33">
        <v>1523</v>
      </c>
      <c r="I8" s="33">
        <v>20</v>
      </c>
      <c r="J8" s="33">
        <v>99</v>
      </c>
      <c r="K8" s="35">
        <f t="shared" ref="K8:K19" si="0">+(H8*I8/9)+J8</f>
        <v>3483.4444444444443</v>
      </c>
      <c r="L8" s="35">
        <f t="shared" ref="L8:L19" si="1">+M8*0.055</f>
        <v>189.36500000000001</v>
      </c>
      <c r="M8" s="35">
        <f>+'Helena Run Dr'!C10</f>
        <v>3443</v>
      </c>
      <c r="N8" s="42">
        <f>+'Helena Run Dr'!E41</f>
        <v>0</v>
      </c>
      <c r="Q8" s="18"/>
    </row>
    <row r="9" spans="1:18" s="19" customFormat="1" x14ac:dyDescent="0.25">
      <c r="A9" s="33">
        <v>3</v>
      </c>
      <c r="B9" s="33">
        <v>5</v>
      </c>
      <c r="C9" s="33" t="s">
        <v>48</v>
      </c>
      <c r="D9" s="41" t="s">
        <v>86</v>
      </c>
      <c r="E9" s="78" t="s">
        <v>87</v>
      </c>
      <c r="F9" s="33" t="s">
        <v>51</v>
      </c>
      <c r="G9" s="33" t="s">
        <v>88</v>
      </c>
      <c r="H9" s="33">
        <v>872</v>
      </c>
      <c r="I9" s="33">
        <v>20</v>
      </c>
      <c r="J9" s="33">
        <v>30</v>
      </c>
      <c r="K9" s="35">
        <f t="shared" si="0"/>
        <v>1967.7777777777778</v>
      </c>
      <c r="L9" s="35">
        <f t="shared" si="1"/>
        <v>107.14</v>
      </c>
      <c r="M9" s="35">
        <f>+'Shenandoah Dr'!C10</f>
        <v>1948</v>
      </c>
      <c r="N9" s="42">
        <f>+'Shenandoah Dr'!E41</f>
        <v>0</v>
      </c>
      <c r="Q9" s="20"/>
    </row>
    <row r="10" spans="1:18" s="21" customFormat="1" x14ac:dyDescent="0.25">
      <c r="A10" s="33">
        <v>4</v>
      </c>
      <c r="B10" s="33">
        <v>4</v>
      </c>
      <c r="C10" s="33" t="s">
        <v>48</v>
      </c>
      <c r="D10" s="41" t="s">
        <v>52</v>
      </c>
      <c r="E10" s="43" t="s">
        <v>53</v>
      </c>
      <c r="F10" s="33" t="s">
        <v>54</v>
      </c>
      <c r="G10" s="33" t="s">
        <v>54</v>
      </c>
      <c r="H10" s="33">
        <v>5545</v>
      </c>
      <c r="I10" s="33">
        <v>20</v>
      </c>
      <c r="J10" s="33">
        <v>100</v>
      </c>
      <c r="K10" s="35">
        <f t="shared" si="0"/>
        <v>12422.222222222223</v>
      </c>
      <c r="L10" s="35">
        <f t="shared" si="1"/>
        <v>684.31000000000006</v>
      </c>
      <c r="M10" s="35">
        <f>+'Apricot Av'!C10</f>
        <v>12442</v>
      </c>
      <c r="N10" s="42">
        <f>+'Apricot Av'!E41</f>
        <v>0</v>
      </c>
      <c r="P10" s="17"/>
      <c r="Q10" s="22"/>
    </row>
    <row r="11" spans="1:18" s="21" customFormat="1" x14ac:dyDescent="0.25">
      <c r="A11" s="33">
        <v>4</v>
      </c>
      <c r="B11" s="33">
        <v>4</v>
      </c>
      <c r="C11" s="33" t="s">
        <v>48</v>
      </c>
      <c r="D11" s="41" t="s">
        <v>55</v>
      </c>
      <c r="E11" s="43" t="s">
        <v>56</v>
      </c>
      <c r="F11" s="33" t="s">
        <v>93</v>
      </c>
      <c r="G11" s="33" t="s">
        <v>53</v>
      </c>
      <c r="H11" s="33">
        <v>810</v>
      </c>
      <c r="I11" s="33">
        <v>20</v>
      </c>
      <c r="J11" s="33">
        <v>660</v>
      </c>
      <c r="K11" s="35">
        <f t="shared" si="0"/>
        <v>2460</v>
      </c>
      <c r="L11" s="35">
        <f t="shared" si="1"/>
        <v>120.505</v>
      </c>
      <c r="M11" s="35">
        <f>+'Apricot Wy'!C10</f>
        <v>2191</v>
      </c>
      <c r="N11" s="42">
        <f>+'Apricot Wy'!E41</f>
        <v>0</v>
      </c>
      <c r="P11" s="23"/>
      <c r="Q11" s="24"/>
    </row>
    <row r="12" spans="1:18" s="21" customFormat="1" x14ac:dyDescent="0.25">
      <c r="A12" s="33">
        <v>4</v>
      </c>
      <c r="B12" s="33">
        <v>4</v>
      </c>
      <c r="C12" s="33" t="s">
        <v>48</v>
      </c>
      <c r="D12" s="41" t="s">
        <v>83</v>
      </c>
      <c r="E12" s="43" t="s">
        <v>65</v>
      </c>
      <c r="F12" s="33" t="s">
        <v>54</v>
      </c>
      <c r="G12" s="33" t="s">
        <v>64</v>
      </c>
      <c r="H12" s="33">
        <v>950</v>
      </c>
      <c r="I12" s="33">
        <v>20</v>
      </c>
      <c r="J12" s="33">
        <v>50</v>
      </c>
      <c r="K12" s="35">
        <f t="shared" si="0"/>
        <v>2161.1111111111113</v>
      </c>
      <c r="L12" s="35">
        <f t="shared" si="1"/>
        <v>122.54</v>
      </c>
      <c r="M12" s="35">
        <f>+'Banyan St'!C10</f>
        <v>2228</v>
      </c>
      <c r="N12" s="44">
        <f>+'Banyan St'!E41</f>
        <v>0</v>
      </c>
      <c r="P12" s="25"/>
      <c r="Q12" s="26"/>
    </row>
    <row r="13" spans="1:18" s="21" customFormat="1" x14ac:dyDescent="0.25">
      <c r="A13" s="33">
        <v>4</v>
      </c>
      <c r="B13" s="33">
        <v>4</v>
      </c>
      <c r="C13" s="33" t="s">
        <v>48</v>
      </c>
      <c r="D13" s="41" t="s">
        <v>57</v>
      </c>
      <c r="E13" s="43" t="s">
        <v>58</v>
      </c>
      <c r="F13" s="33" t="s">
        <v>53</v>
      </c>
      <c r="G13" s="33" t="s">
        <v>59</v>
      </c>
      <c r="H13" s="33">
        <v>627</v>
      </c>
      <c r="I13" s="33">
        <v>20</v>
      </c>
      <c r="J13" s="33">
        <v>50</v>
      </c>
      <c r="K13" s="35">
        <f t="shared" si="0"/>
        <v>1443.3333333333333</v>
      </c>
      <c r="L13" s="35">
        <f t="shared" si="1"/>
        <v>79.474999999999994</v>
      </c>
      <c r="M13" s="35">
        <f>+'Cinnamon Av'!C10</f>
        <v>1445</v>
      </c>
      <c r="N13" s="42">
        <f>+'Cinnamon Av'!E41</f>
        <v>0</v>
      </c>
    </row>
    <row r="14" spans="1:18" s="21" customFormat="1" x14ac:dyDescent="0.25">
      <c r="A14" s="33">
        <v>4</v>
      </c>
      <c r="B14" s="33">
        <v>4</v>
      </c>
      <c r="C14" s="33" t="s">
        <v>48</v>
      </c>
      <c r="D14" s="41" t="s">
        <v>60</v>
      </c>
      <c r="E14" s="43" t="s">
        <v>104</v>
      </c>
      <c r="F14" s="33" t="s">
        <v>61</v>
      </c>
      <c r="G14" s="33" t="s">
        <v>105</v>
      </c>
      <c r="H14" s="33">
        <v>645</v>
      </c>
      <c r="I14" s="33">
        <v>20</v>
      </c>
      <c r="J14" s="33">
        <v>22</v>
      </c>
      <c r="K14" s="35">
        <f t="shared" si="0"/>
        <v>1455.3333333333333</v>
      </c>
      <c r="L14" s="35">
        <f t="shared" si="1"/>
        <v>76.614999999999995</v>
      </c>
      <c r="M14" s="35">
        <f>+'Daffodil Av'!C10</f>
        <v>1393</v>
      </c>
      <c r="N14" s="44">
        <f>+'Daffodil Av'!E41</f>
        <v>0</v>
      </c>
    </row>
    <row r="15" spans="1:18" s="21" customFormat="1" x14ac:dyDescent="0.25">
      <c r="A15" s="33">
        <v>4</v>
      </c>
      <c r="B15" s="33">
        <v>4</v>
      </c>
      <c r="C15" s="33" t="s">
        <v>48</v>
      </c>
      <c r="D15" s="41" t="s">
        <v>62</v>
      </c>
      <c r="E15" s="43" t="s">
        <v>106</v>
      </c>
      <c r="F15" s="33" t="s">
        <v>93</v>
      </c>
      <c r="G15" s="33" t="s">
        <v>93</v>
      </c>
      <c r="H15" s="33">
        <v>831</v>
      </c>
      <c r="I15" s="33">
        <v>20</v>
      </c>
      <c r="J15" s="33">
        <v>750</v>
      </c>
      <c r="K15" s="35">
        <f t="shared" si="0"/>
        <v>2596.666666666667</v>
      </c>
      <c r="L15" s="35">
        <f t="shared" si="1"/>
        <v>142.56</v>
      </c>
      <c r="M15" s="35">
        <f>+'Daffodil Ct'!C10</f>
        <v>2592</v>
      </c>
      <c r="N15" s="44">
        <f>+'Daffodil Av'!E41</f>
        <v>0</v>
      </c>
      <c r="P15" s="98"/>
      <c r="Q15" s="98"/>
    </row>
    <row r="16" spans="1:18" s="21" customFormat="1" x14ac:dyDescent="0.25">
      <c r="A16" s="33">
        <v>4</v>
      </c>
      <c r="B16" s="33">
        <v>4</v>
      </c>
      <c r="C16" s="33" t="s">
        <v>48</v>
      </c>
      <c r="D16" s="41" t="s">
        <v>63</v>
      </c>
      <c r="E16" s="43" t="s">
        <v>64</v>
      </c>
      <c r="F16" s="33" t="s">
        <v>53</v>
      </c>
      <c r="G16" s="33" t="s">
        <v>93</v>
      </c>
      <c r="H16" s="33">
        <v>850</v>
      </c>
      <c r="I16" s="33">
        <v>20</v>
      </c>
      <c r="J16" s="33">
        <v>660</v>
      </c>
      <c r="K16" s="35">
        <f t="shared" si="0"/>
        <v>2548.8888888888887</v>
      </c>
      <c r="L16" s="35">
        <f t="shared" si="1"/>
        <v>114.51</v>
      </c>
      <c r="M16" s="35">
        <f>+'E. Bluebell Av'!C10</f>
        <v>2082</v>
      </c>
      <c r="N16" s="42">
        <f>+'E. Bluebell Av'!E41</f>
        <v>0</v>
      </c>
      <c r="P16" s="27"/>
      <c r="Q16" s="27"/>
    </row>
    <row r="17" spans="1:17" s="21" customFormat="1" x14ac:dyDescent="0.25">
      <c r="A17" s="33">
        <v>4</v>
      </c>
      <c r="B17" s="33">
        <v>4</v>
      </c>
      <c r="C17" s="33" t="s">
        <v>48</v>
      </c>
      <c r="D17" s="41" t="s">
        <v>80</v>
      </c>
      <c r="E17" s="43" t="s">
        <v>81</v>
      </c>
      <c r="F17" s="33" t="s">
        <v>54</v>
      </c>
      <c r="G17" s="33" t="s">
        <v>82</v>
      </c>
      <c r="H17" s="33">
        <v>950</v>
      </c>
      <c r="I17" s="33">
        <v>20</v>
      </c>
      <c r="J17" s="33">
        <v>50</v>
      </c>
      <c r="K17" s="35">
        <f t="shared" si="0"/>
        <v>2161.1111111111113</v>
      </c>
      <c r="L17" s="35">
        <f t="shared" si="1"/>
        <v>119.9</v>
      </c>
      <c r="M17" s="35">
        <f>+'Honeysuckle St'!C10</f>
        <v>2180</v>
      </c>
      <c r="N17" s="44">
        <f>+'Honeysuckle St'!E41</f>
        <v>0</v>
      </c>
      <c r="P17" s="27"/>
      <c r="Q17" s="27"/>
    </row>
    <row r="18" spans="1:17" s="21" customFormat="1" x14ac:dyDescent="0.25">
      <c r="A18" s="33">
        <v>4</v>
      </c>
      <c r="B18" s="33">
        <v>4</v>
      </c>
      <c r="C18" s="33" t="s">
        <v>48</v>
      </c>
      <c r="D18" s="41" t="s">
        <v>77</v>
      </c>
      <c r="E18" s="43" t="s">
        <v>54</v>
      </c>
      <c r="F18" s="33" t="s">
        <v>59</v>
      </c>
      <c r="G18" s="33" t="s">
        <v>51</v>
      </c>
      <c r="H18" s="33">
        <v>4000</v>
      </c>
      <c r="I18" s="33">
        <v>20</v>
      </c>
      <c r="J18" s="33">
        <v>100</v>
      </c>
      <c r="K18" s="35">
        <f t="shared" si="0"/>
        <v>8988.8888888888887</v>
      </c>
      <c r="L18" s="35">
        <f t="shared" si="1"/>
        <v>483.28500000000003</v>
      </c>
      <c r="M18" s="35">
        <f>+'Seagrape Av'!C10</f>
        <v>8787</v>
      </c>
      <c r="N18" s="42">
        <f>+'Seagrape Av'!E41</f>
        <v>0</v>
      </c>
      <c r="P18" s="27"/>
      <c r="Q18" s="28"/>
    </row>
    <row r="19" spans="1:17" s="21" customFormat="1" ht="15.75" thickBot="1" x14ac:dyDescent="0.3">
      <c r="A19" s="73">
        <v>5</v>
      </c>
      <c r="B19" s="73">
        <v>4</v>
      </c>
      <c r="C19" s="73" t="s">
        <v>48</v>
      </c>
      <c r="D19" s="74" t="s">
        <v>84</v>
      </c>
      <c r="E19" s="79" t="s">
        <v>85</v>
      </c>
      <c r="F19" s="33" t="s">
        <v>88</v>
      </c>
      <c r="G19" s="33" t="s">
        <v>93</v>
      </c>
      <c r="H19" s="33">
        <v>1466</v>
      </c>
      <c r="I19" s="33">
        <v>20</v>
      </c>
      <c r="J19" s="33">
        <v>100</v>
      </c>
      <c r="K19" s="35">
        <f t="shared" si="0"/>
        <v>3357.7777777777778</v>
      </c>
      <c r="L19" s="35">
        <f t="shared" si="1"/>
        <v>195.08500000000001</v>
      </c>
      <c r="M19" s="70">
        <f>+'Hubbard St'!C10</f>
        <v>3547</v>
      </c>
      <c r="N19" s="71">
        <f>+'Hubbard St'!E41</f>
        <v>0</v>
      </c>
      <c r="P19" s="27"/>
      <c r="Q19" s="28"/>
    </row>
    <row r="20" spans="1:17" ht="15.75" customHeight="1" x14ac:dyDescent="0.25">
      <c r="A20" s="89" t="s">
        <v>103</v>
      </c>
      <c r="B20" s="90"/>
      <c r="C20" s="90"/>
      <c r="D20" s="90"/>
      <c r="E20" s="91"/>
      <c r="F20" s="80" t="s">
        <v>102</v>
      </c>
      <c r="G20" s="63" t="s">
        <v>42</v>
      </c>
      <c r="H20" s="64">
        <f>SUM(H7:H19)</f>
        <v>19564</v>
      </c>
      <c r="I20" s="65"/>
      <c r="J20" s="65"/>
      <c r="K20" s="65"/>
      <c r="L20" s="68">
        <f>SUM(L7:L19)/350</f>
        <v>7.2230714285714281</v>
      </c>
      <c r="M20" s="99" t="s">
        <v>8</v>
      </c>
      <c r="N20" s="101">
        <f>SUM(N7:N19)</f>
        <v>0</v>
      </c>
      <c r="P20" s="27"/>
      <c r="Q20" s="28"/>
    </row>
    <row r="21" spans="1:17" ht="16.5" thickBot="1" x14ac:dyDescent="0.3">
      <c r="A21" s="92"/>
      <c r="B21" s="93"/>
      <c r="C21" s="93"/>
      <c r="D21" s="93"/>
      <c r="E21" s="94"/>
      <c r="F21" s="72" t="s">
        <v>101</v>
      </c>
      <c r="G21" s="63" t="s">
        <v>43</v>
      </c>
      <c r="H21" s="66">
        <f>+H20/5280</f>
        <v>3.7053030303030301</v>
      </c>
      <c r="I21" s="67"/>
      <c r="J21" s="67"/>
      <c r="K21" s="6" t="s">
        <v>117</v>
      </c>
      <c r="L21" s="69">
        <f>+L20*1.07</f>
        <v>7.7286864285714287</v>
      </c>
      <c r="M21" s="100"/>
      <c r="N21" s="102"/>
      <c r="P21" s="27"/>
      <c r="Q21" s="28"/>
    </row>
    <row r="22" spans="1:17" ht="30.75" thickBot="1" x14ac:dyDescent="0.3">
      <c r="A22" s="92"/>
      <c r="B22" s="93"/>
      <c r="C22" s="93"/>
      <c r="D22" s="93"/>
      <c r="E22" s="94"/>
      <c r="F22" s="37"/>
      <c r="K22" s="46" t="s">
        <v>121</v>
      </c>
      <c r="L22" s="47">
        <f>+L21+10</f>
        <v>17.728686428571429</v>
      </c>
      <c r="P22" s="27"/>
      <c r="Q22" s="28"/>
    </row>
    <row r="23" spans="1:17" ht="27.75" customHeight="1" thickBot="1" x14ac:dyDescent="0.3">
      <c r="A23" s="92"/>
      <c r="B23" s="93"/>
      <c r="C23" s="93"/>
      <c r="D23" s="93"/>
      <c r="E23" s="94"/>
      <c r="F23" s="37"/>
      <c r="G23" s="75" t="s">
        <v>49</v>
      </c>
      <c r="H23" s="45">
        <v>35</v>
      </c>
      <c r="K23" s="46" t="s">
        <v>118</v>
      </c>
      <c r="L23" s="47">
        <f>+L22+4</f>
        <v>21.728686428571429</v>
      </c>
      <c r="P23" s="15"/>
      <c r="Q23" s="29"/>
    </row>
    <row r="24" spans="1:17" ht="8.25" customHeight="1" x14ac:dyDescent="0.25">
      <c r="A24" s="92"/>
      <c r="B24" s="93"/>
      <c r="C24" s="93"/>
      <c r="D24" s="93"/>
      <c r="E24" s="94"/>
      <c r="I24" s="40"/>
      <c r="K24" t="s">
        <v>119</v>
      </c>
      <c r="L24" s="47">
        <f>+L23+14</f>
        <v>35.728686428571429</v>
      </c>
    </row>
    <row r="25" spans="1:17" ht="1.5" customHeight="1" thickBot="1" x14ac:dyDescent="0.3">
      <c r="A25" s="95"/>
      <c r="B25" s="96"/>
      <c r="C25" s="96"/>
      <c r="D25" s="96"/>
      <c r="E25" s="97"/>
      <c r="I25" s="40"/>
    </row>
    <row r="26" spans="1:17" x14ac:dyDescent="0.25">
      <c r="Q26" s="30"/>
    </row>
    <row r="27" spans="1:17" x14ac:dyDescent="0.25">
      <c r="Q27" s="31"/>
    </row>
    <row r="28" spans="1:17" x14ac:dyDescent="0.25">
      <c r="Q28" s="31"/>
    </row>
  </sheetData>
  <sheetProtection algorithmName="SHA-512" hashValue="wGlOKxgf0PTSYLX4JortkK1vZnJzoa+9JtboC/FQHMfQ+15DR8cjajbZUhP+qQY9MpyiK/NjyYShYI1R/vM1Uw==" saltValue="d8RAfogo79n78DNTdBxrwg==" spinCount="100000" sheet="1" objects="1" scenarios="1"/>
  <sortState xmlns:xlrd2="http://schemas.microsoft.com/office/spreadsheetml/2017/richdata2" ref="A7:N19">
    <sortCondition ref="A7:A19"/>
    <sortCondition ref="E7:E19"/>
  </sortState>
  <mergeCells count="10">
    <mergeCell ref="A20:E25"/>
    <mergeCell ref="P15:Q15"/>
    <mergeCell ref="M20:M21"/>
    <mergeCell ref="N20:N21"/>
    <mergeCell ref="A1:E1"/>
    <mergeCell ref="G1:N1"/>
    <mergeCell ref="A3:N3"/>
    <mergeCell ref="A4:N4"/>
    <mergeCell ref="A5:N5"/>
    <mergeCell ref="A2:N2"/>
  </mergeCells>
  <pageMargins left="0.7" right="0.7" top="0.75" bottom="0.75" header="0.3" footer="0.3"/>
  <pageSetup paperSize="5" scale="96" orientation="landscape" r:id="rId1"/>
  <headerFooter>
    <oddHeader>&amp;C&amp;"-,Bold"&amp;20Lake County Public Works
FY 2026 CDBG Proposed Resurfacing Program-Group 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42"/>
  <sheetViews>
    <sheetView zoomScale="80" zoomScaleNormal="80" workbookViewId="0">
      <selection activeCell="N21" sqref="N21"/>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3.5" customHeight="1" x14ac:dyDescent="0.25">
      <c r="A5" s="127" t="s">
        <v>122</v>
      </c>
      <c r="B5" s="127"/>
      <c r="C5" s="127"/>
      <c r="D5" s="127"/>
      <c r="E5" s="127"/>
      <c r="F5" s="127"/>
      <c r="G5" s="14"/>
      <c r="H5" s="14"/>
    </row>
    <row r="6" spans="1:8" ht="33" customHeight="1" x14ac:dyDescent="0.25">
      <c r="A6" s="128" t="s">
        <v>35</v>
      </c>
      <c r="B6" s="128"/>
      <c r="C6" s="128"/>
      <c r="D6" s="128"/>
      <c r="E6" s="128"/>
      <c r="F6" s="128"/>
      <c r="G6" s="14"/>
      <c r="H6" s="14"/>
    </row>
    <row r="7" spans="1:8" ht="22.5" customHeight="1" x14ac:dyDescent="0.25">
      <c r="A7" s="125" t="s">
        <v>95</v>
      </c>
      <c r="B7" s="125"/>
      <c r="C7" s="125"/>
      <c r="D7" s="125"/>
      <c r="E7" s="125" t="s">
        <v>96</v>
      </c>
      <c r="F7" s="125"/>
    </row>
    <row r="8" spans="1:8" ht="8.25" customHeight="1" x14ac:dyDescent="0.25">
      <c r="A8" s="112"/>
      <c r="B8" s="113"/>
      <c r="C8" s="113"/>
      <c r="D8" s="113"/>
      <c r="E8" s="113"/>
      <c r="F8" s="109"/>
    </row>
    <row r="9" spans="1:8" ht="15.75" x14ac:dyDescent="0.25">
      <c r="A9" s="1" t="s">
        <v>1</v>
      </c>
      <c r="B9" s="2" t="s">
        <v>2</v>
      </c>
      <c r="C9" s="1" t="s">
        <v>3</v>
      </c>
      <c r="D9" s="1" t="s">
        <v>4</v>
      </c>
      <c r="E9" s="1" t="s">
        <v>5</v>
      </c>
      <c r="F9" s="120"/>
    </row>
    <row r="10" spans="1:8" x14ac:dyDescent="0.25">
      <c r="A10" s="6" t="s">
        <v>7</v>
      </c>
      <c r="B10" s="4" t="s">
        <v>6</v>
      </c>
      <c r="C10" s="50">
        <v>1687</v>
      </c>
      <c r="D10" s="49">
        <v>0</v>
      </c>
      <c r="E10" s="52">
        <f>+D10*C10</f>
        <v>0</v>
      </c>
      <c r="F10" s="120"/>
    </row>
    <row r="11" spans="1:8" x14ac:dyDescent="0.25">
      <c r="A11" s="114" t="s">
        <v>8</v>
      </c>
      <c r="B11" s="115"/>
      <c r="C11" s="115"/>
      <c r="D11" s="116"/>
      <c r="E11" s="8">
        <f>SUM(E10:E10)</f>
        <v>0</v>
      </c>
      <c r="F11" s="120"/>
    </row>
    <row r="12" spans="1:8" ht="6.75" customHeight="1" x14ac:dyDescent="0.25">
      <c r="A12" s="112"/>
      <c r="B12" s="113"/>
      <c r="C12" s="113"/>
      <c r="D12" s="113"/>
      <c r="E12" s="113"/>
      <c r="F12" s="109"/>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+(C14*D14)+(C14*E14)</f>
        <v>0</v>
      </c>
    </row>
    <row r="15" spans="1:8" x14ac:dyDescent="0.25">
      <c r="A15" s="6" t="s">
        <v>14</v>
      </c>
      <c r="B15" s="4" t="s">
        <v>12</v>
      </c>
      <c r="C15" s="50">
        <v>100</v>
      </c>
      <c r="D15" s="5">
        <v>0</v>
      </c>
      <c r="E15" s="5">
        <v>0</v>
      </c>
      <c r="F15" s="5">
        <f t="shared" ref="F15:F32" si="0">+(C15*D15)+(C15*E15)</f>
        <v>0</v>
      </c>
    </row>
    <row r="16" spans="1:8" x14ac:dyDescent="0.25">
      <c r="A16" s="6" t="s">
        <v>15</v>
      </c>
      <c r="B16" s="4" t="s">
        <v>12</v>
      </c>
      <c r="C16" s="50"/>
      <c r="D16" s="5">
        <v>0</v>
      </c>
      <c r="E16" s="5">
        <v>0</v>
      </c>
      <c r="F16" s="5">
        <f t="shared" si="0"/>
        <v>0</v>
      </c>
    </row>
    <row r="17" spans="1:6" x14ac:dyDescent="0.25">
      <c r="A17" s="6" t="s">
        <v>16</v>
      </c>
      <c r="B17" s="4" t="s">
        <v>12</v>
      </c>
      <c r="C17" s="50"/>
      <c r="D17" s="5">
        <v>0</v>
      </c>
      <c r="E17" s="5">
        <v>0</v>
      </c>
      <c r="F17" s="5">
        <f t="shared" si="0"/>
        <v>0</v>
      </c>
    </row>
    <row r="18" spans="1:6" x14ac:dyDescent="0.25">
      <c r="A18" s="6" t="s">
        <v>17</v>
      </c>
      <c r="B18" s="4" t="s">
        <v>12</v>
      </c>
      <c r="C18" s="50"/>
      <c r="D18" s="5">
        <v>0</v>
      </c>
      <c r="E18" s="5">
        <v>0</v>
      </c>
      <c r="F18" s="5">
        <f t="shared" si="0"/>
        <v>0</v>
      </c>
    </row>
    <row r="19" spans="1:6" x14ac:dyDescent="0.25">
      <c r="A19" s="6" t="s">
        <v>18</v>
      </c>
      <c r="B19" s="4" t="s">
        <v>12</v>
      </c>
      <c r="C19" s="50"/>
      <c r="D19" s="5">
        <v>0</v>
      </c>
      <c r="E19" s="5">
        <v>0</v>
      </c>
      <c r="F19" s="5">
        <f t="shared" si="0"/>
        <v>0</v>
      </c>
    </row>
    <row r="20" spans="1:6" x14ac:dyDescent="0.25">
      <c r="A20" s="6" t="s">
        <v>19</v>
      </c>
      <c r="B20" s="4" t="s">
        <v>12</v>
      </c>
      <c r="C20" s="50"/>
      <c r="D20" s="5">
        <v>0</v>
      </c>
      <c r="E20" s="5">
        <v>0</v>
      </c>
      <c r="F20" s="5">
        <f t="shared" si="0"/>
        <v>0</v>
      </c>
    </row>
    <row r="21" spans="1:6" x14ac:dyDescent="0.25">
      <c r="A21" s="6" t="s">
        <v>20</v>
      </c>
      <c r="B21" s="4" t="s">
        <v>21</v>
      </c>
      <c r="C21" s="50"/>
      <c r="D21" s="5">
        <v>0</v>
      </c>
      <c r="E21" s="5">
        <v>0</v>
      </c>
      <c r="F21" s="5">
        <f t="shared" si="0"/>
        <v>0</v>
      </c>
    </row>
    <row r="22" spans="1:6" x14ac:dyDescent="0.25">
      <c r="A22" s="6" t="s">
        <v>22</v>
      </c>
      <c r="B22" s="4" t="s">
        <v>21</v>
      </c>
      <c r="C22" s="50"/>
      <c r="D22" s="5">
        <v>0</v>
      </c>
      <c r="E22" s="5">
        <v>0</v>
      </c>
      <c r="F22" s="5">
        <f t="shared" si="0"/>
        <v>0</v>
      </c>
    </row>
    <row r="23" spans="1:6" x14ac:dyDescent="0.25">
      <c r="A23" s="6" t="s">
        <v>23</v>
      </c>
      <c r="B23" s="4" t="s">
        <v>21</v>
      </c>
      <c r="C23" s="50"/>
      <c r="D23" s="5">
        <v>0</v>
      </c>
      <c r="E23" s="5">
        <v>0</v>
      </c>
      <c r="F23" s="5">
        <f t="shared" si="0"/>
        <v>0</v>
      </c>
    </row>
    <row r="24" spans="1:6" x14ac:dyDescent="0.25">
      <c r="A24" s="6" t="s">
        <v>24</v>
      </c>
      <c r="B24" s="4" t="s">
        <v>21</v>
      </c>
      <c r="C24" s="50"/>
      <c r="D24" s="5">
        <v>0</v>
      </c>
      <c r="E24" s="5">
        <v>0</v>
      </c>
      <c r="F24" s="5">
        <f t="shared" si="0"/>
        <v>0</v>
      </c>
    </row>
    <row r="25" spans="1:6" x14ac:dyDescent="0.25">
      <c r="A25" s="6" t="s">
        <v>25</v>
      </c>
      <c r="B25" s="4" t="s">
        <v>21</v>
      </c>
      <c r="C25" s="50"/>
      <c r="D25" s="5">
        <v>0</v>
      </c>
      <c r="E25" s="5">
        <v>0</v>
      </c>
      <c r="F25" s="5">
        <f t="shared" si="0"/>
        <v>0</v>
      </c>
    </row>
    <row r="26" spans="1:6" x14ac:dyDescent="0.25">
      <c r="A26" s="6" t="s">
        <v>26</v>
      </c>
      <c r="B26" s="4" t="s">
        <v>21</v>
      </c>
      <c r="C26" s="50"/>
      <c r="D26" s="5">
        <v>0</v>
      </c>
      <c r="E26" s="5">
        <v>0</v>
      </c>
      <c r="F26" s="5">
        <f t="shared" si="0"/>
        <v>0</v>
      </c>
    </row>
    <row r="27" spans="1:6" x14ac:dyDescent="0.25">
      <c r="A27" s="6" t="s">
        <v>27</v>
      </c>
      <c r="B27" s="4" t="s">
        <v>21</v>
      </c>
      <c r="C27" s="50"/>
      <c r="D27" s="5">
        <v>0</v>
      </c>
      <c r="E27" s="5">
        <v>0</v>
      </c>
      <c r="F27" s="5">
        <f t="shared" si="0"/>
        <v>0</v>
      </c>
    </row>
    <row r="28" spans="1:6" x14ac:dyDescent="0.25">
      <c r="A28" s="6" t="s">
        <v>28</v>
      </c>
      <c r="B28" s="4" t="s">
        <v>21</v>
      </c>
      <c r="C28" s="50">
        <v>1</v>
      </c>
      <c r="D28" s="5">
        <v>0</v>
      </c>
      <c r="E28" s="5">
        <v>0</v>
      </c>
      <c r="F28" s="5">
        <f t="shared" si="0"/>
        <v>0</v>
      </c>
    </row>
    <row r="29" spans="1:6" x14ac:dyDescent="0.25">
      <c r="A29" s="6" t="s">
        <v>29</v>
      </c>
      <c r="B29" s="4" t="s">
        <v>21</v>
      </c>
      <c r="C29" s="50"/>
      <c r="D29" s="5">
        <v>0</v>
      </c>
      <c r="E29" s="5">
        <v>0</v>
      </c>
      <c r="F29" s="5">
        <f t="shared" si="0"/>
        <v>0</v>
      </c>
    </row>
    <row r="30" spans="1:6" x14ac:dyDescent="0.25">
      <c r="A30" s="55" t="s">
        <v>30</v>
      </c>
      <c r="B30" s="56"/>
      <c r="C30" s="50"/>
      <c r="D30" s="77">
        <v>0</v>
      </c>
      <c r="E30" s="77">
        <v>0</v>
      </c>
      <c r="F30" s="5">
        <f>+(C30*D30)+(C30*E30)</f>
        <v>0</v>
      </c>
    </row>
    <row r="31" spans="1:6" x14ac:dyDescent="0.25">
      <c r="A31" s="55" t="s">
        <v>30</v>
      </c>
      <c r="B31" s="56"/>
      <c r="C31" s="50"/>
      <c r="D31" s="77">
        <v>0</v>
      </c>
      <c r="E31" s="77">
        <v>0</v>
      </c>
      <c r="F31" s="5">
        <f>+(C31*D31)+(C31*E31)</f>
        <v>0</v>
      </c>
    </row>
    <row r="32" spans="1:6" x14ac:dyDescent="0.25">
      <c r="A32" s="55" t="s">
        <v>30</v>
      </c>
      <c r="B32" s="56"/>
      <c r="C32" s="50"/>
      <c r="D32" s="77">
        <v>0</v>
      </c>
      <c r="E32" s="77">
        <v>0</v>
      </c>
      <c r="F32" s="5">
        <f>+(C32*D32)+(C32*E32)</f>
        <v>0</v>
      </c>
    </row>
    <row r="33" spans="1:6" x14ac:dyDescent="0.25">
      <c r="A33" s="117" t="s">
        <v>8</v>
      </c>
      <c r="B33" s="118"/>
      <c r="C33" s="118"/>
      <c r="D33" s="118"/>
      <c r="E33" s="119"/>
      <c r="F33" s="8">
        <f>SUM(F14:F32)</f>
        <v>0</v>
      </c>
    </row>
    <row r="34" spans="1:6" ht="6.75" customHeight="1" x14ac:dyDescent="0.25">
      <c r="A34" s="112"/>
      <c r="B34" s="113"/>
      <c r="C34" s="113"/>
      <c r="D34" s="113"/>
      <c r="E34" s="113"/>
      <c r="F34" s="109"/>
    </row>
    <row r="35" spans="1:6" ht="15.75" x14ac:dyDescent="0.25">
      <c r="A35" s="3" t="s">
        <v>31</v>
      </c>
      <c r="B35" s="2" t="s">
        <v>2</v>
      </c>
      <c r="C35" s="1" t="s">
        <v>3</v>
      </c>
      <c r="D35" s="1" t="s">
        <v>4</v>
      </c>
      <c r="E35" s="1" t="s">
        <v>5</v>
      </c>
      <c r="F35" s="120"/>
    </row>
    <row r="36" spans="1:6" ht="15.75" x14ac:dyDescent="0.25">
      <c r="A36" s="32" t="s">
        <v>44</v>
      </c>
      <c r="B36" s="33" t="s">
        <v>6</v>
      </c>
      <c r="C36" s="53"/>
      <c r="D36" s="54"/>
      <c r="E36" s="34">
        <f t="shared" ref="E36" si="1">+C36*D36</f>
        <v>0</v>
      </c>
      <c r="F36" s="120"/>
    </row>
    <row r="37" spans="1:6" ht="15.75" x14ac:dyDescent="0.25">
      <c r="A37" s="55" t="s">
        <v>30</v>
      </c>
      <c r="B37" s="56"/>
      <c r="C37" s="57"/>
      <c r="D37" s="58"/>
      <c r="E37" s="9">
        <f t="shared" ref="E37:E38" si="2">+C37*D37</f>
        <v>0</v>
      </c>
      <c r="F37" s="120"/>
    </row>
    <row r="38" spans="1:6" x14ac:dyDescent="0.25">
      <c r="A38" s="55" t="s">
        <v>30</v>
      </c>
      <c r="B38" s="56"/>
      <c r="C38" s="59"/>
      <c r="D38" s="60"/>
      <c r="E38" s="5">
        <f t="shared" si="2"/>
        <v>0</v>
      </c>
      <c r="F38" s="120"/>
    </row>
    <row r="39" spans="1:6" ht="15" customHeight="1" x14ac:dyDescent="0.25">
      <c r="A39" s="121" t="s">
        <v>32</v>
      </c>
      <c r="B39" s="121"/>
      <c r="C39" s="121"/>
      <c r="D39" s="38" t="s">
        <v>8</v>
      </c>
      <c r="E39" s="10">
        <f>SUM(E36:E38)</f>
        <v>0</v>
      </c>
      <c r="F39" s="120"/>
    </row>
    <row r="40" spans="1:6" ht="15.75" thickBot="1" x14ac:dyDescent="0.3">
      <c r="A40" s="122" t="s">
        <v>45</v>
      </c>
      <c r="B40" s="122"/>
      <c r="C40" s="122"/>
      <c r="D40" s="122"/>
      <c r="E40" s="122"/>
      <c r="F40" s="120"/>
    </row>
    <row r="41" spans="1:6" ht="21.75" thickBot="1" x14ac:dyDescent="0.4">
      <c r="A41" s="110" t="s">
        <v>33</v>
      </c>
      <c r="B41" s="111"/>
      <c r="C41" s="111"/>
      <c r="D41" s="111"/>
      <c r="E41" s="12">
        <f>+E39+F33+E11</f>
        <v>0</v>
      </c>
      <c r="F41" s="109"/>
    </row>
    <row r="42" spans="1:6" ht="6.75" customHeight="1" x14ac:dyDescent="0.25">
      <c r="A42" s="107"/>
      <c r="B42" s="108"/>
      <c r="C42" s="108"/>
      <c r="D42" s="108"/>
      <c r="E42" s="108"/>
      <c r="F42" s="109"/>
    </row>
  </sheetData>
  <sheetProtection algorithmName="SHA-512" hashValue="sCzCgGjE0mNRR2jK4EOFcgW6Kox3RUAbS3B6ObzXSQrc2uqug8H+sY8WdD/ncY1FkhwntOTEjW5EcXOdWPkf6w==" saltValue="o6dxkZFjXGSalXphtGU7kQ==" spinCount="100000" sheet="1" objects="1" scenarios="1"/>
  <protectedRanges>
    <protectedRange sqref="D30:E32" name="Range1"/>
  </protectedRanges>
  <mergeCells count="19">
    <mergeCell ref="A1:F1"/>
    <mergeCell ref="A2:F2"/>
    <mergeCell ref="E7:F7"/>
    <mergeCell ref="A4:F4"/>
    <mergeCell ref="A5:F5"/>
    <mergeCell ref="A6:F6"/>
    <mergeCell ref="A7:D7"/>
    <mergeCell ref="A3:F3"/>
    <mergeCell ref="A42:F42"/>
    <mergeCell ref="A41:D41"/>
    <mergeCell ref="A34:F34"/>
    <mergeCell ref="A8:F8"/>
    <mergeCell ref="A11:D11"/>
    <mergeCell ref="A33:E33"/>
    <mergeCell ref="F9:F11"/>
    <mergeCell ref="F35:F41"/>
    <mergeCell ref="A39:C39"/>
    <mergeCell ref="A40:E40"/>
    <mergeCell ref="A12:F12"/>
  </mergeCells>
  <pageMargins left="0.7" right="0.7" top="0.75" bottom="0.75" header="0.3" footer="0.3"/>
  <pageSetup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29B2-7CC4-4917-8AEB-71D60C250F34}">
  <sheetPr codeName="Sheet4">
    <pageSetUpPr fitToPage="1"/>
  </sheetPr>
  <dimension ref="A1:I42"/>
  <sheetViews>
    <sheetView topLeftCell="A2" zoomScale="80" zoomScaleNormal="80" workbookViewId="0">
      <selection activeCell="K34" sqref="K34"/>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3.5" customHeight="1" x14ac:dyDescent="0.25">
      <c r="A5" s="127" t="s">
        <v>122</v>
      </c>
      <c r="B5" s="127"/>
      <c r="C5" s="127"/>
      <c r="D5" s="127"/>
      <c r="E5" s="127"/>
      <c r="F5" s="127"/>
      <c r="G5" s="14"/>
      <c r="H5" s="14"/>
    </row>
    <row r="6" spans="1:8" ht="36" customHeight="1" x14ac:dyDescent="0.25">
      <c r="A6" s="128" t="s">
        <v>35</v>
      </c>
      <c r="B6" s="128"/>
      <c r="C6" s="128"/>
      <c r="D6" s="128"/>
      <c r="E6" s="128"/>
      <c r="F6" s="128"/>
      <c r="G6" s="14"/>
      <c r="H6" s="14"/>
    </row>
    <row r="7" spans="1:8" ht="22.5" customHeight="1" x14ac:dyDescent="0.25">
      <c r="A7" s="132" t="s">
        <v>97</v>
      </c>
      <c r="B7" s="133"/>
      <c r="C7" s="133"/>
      <c r="D7" s="134"/>
      <c r="E7" s="125" t="s">
        <v>98</v>
      </c>
      <c r="F7" s="125"/>
    </row>
    <row r="8" spans="1:8" ht="8.25" customHeight="1" x14ac:dyDescent="0.25">
      <c r="A8" s="112"/>
      <c r="B8" s="113"/>
      <c r="C8" s="113"/>
      <c r="D8" s="113"/>
      <c r="E8" s="113"/>
      <c r="F8" s="109"/>
    </row>
    <row r="9" spans="1:8" ht="15.75" x14ac:dyDescent="0.25">
      <c r="A9" s="1" t="s">
        <v>1</v>
      </c>
      <c r="B9" s="2" t="s">
        <v>2</v>
      </c>
      <c r="C9" s="1" t="s">
        <v>3</v>
      </c>
      <c r="D9" s="1" t="s">
        <v>4</v>
      </c>
      <c r="E9" s="1" t="s">
        <v>5</v>
      </c>
      <c r="F9" s="138"/>
    </row>
    <row r="10" spans="1:8" x14ac:dyDescent="0.25">
      <c r="A10" s="6" t="s">
        <v>7</v>
      </c>
      <c r="B10" s="4" t="s">
        <v>6</v>
      </c>
      <c r="C10" s="50">
        <v>3443</v>
      </c>
      <c r="D10" s="49">
        <v>0</v>
      </c>
      <c r="E10" s="5">
        <f t="shared" ref="E10" si="0">+D10*C10</f>
        <v>0</v>
      </c>
      <c r="F10" s="139"/>
    </row>
    <row r="11" spans="1:8" x14ac:dyDescent="0.25">
      <c r="A11" s="114" t="s">
        <v>8</v>
      </c>
      <c r="B11" s="115"/>
      <c r="C11" s="115"/>
      <c r="D11" s="116"/>
      <c r="E11" s="8">
        <f>SUM(E10:E10)</f>
        <v>0</v>
      </c>
      <c r="F11" s="140"/>
    </row>
    <row r="12" spans="1:8" ht="6.75" customHeight="1" x14ac:dyDescent="0.25">
      <c r="A12" s="112"/>
      <c r="B12" s="113"/>
      <c r="C12" s="113"/>
      <c r="D12" s="113"/>
      <c r="E12" s="113"/>
      <c r="F12" s="109"/>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 t="shared" ref="F14:F32" si="1">+(C14*D14)+(C14*E14)</f>
        <v>0</v>
      </c>
    </row>
    <row r="15" spans="1:8" x14ac:dyDescent="0.25">
      <c r="A15" s="6" t="s">
        <v>14</v>
      </c>
      <c r="B15" s="4" t="s">
        <v>12</v>
      </c>
      <c r="C15" s="50">
        <v>200</v>
      </c>
      <c r="D15" s="5">
        <v>0</v>
      </c>
      <c r="E15" s="5">
        <v>0</v>
      </c>
      <c r="F15" s="5">
        <f t="shared" si="1"/>
        <v>0</v>
      </c>
    </row>
    <row r="16" spans="1:8" x14ac:dyDescent="0.25">
      <c r="A16" s="6" t="s">
        <v>15</v>
      </c>
      <c r="B16" s="4" t="s">
        <v>12</v>
      </c>
      <c r="C16" s="50"/>
      <c r="D16" s="5">
        <v>0</v>
      </c>
      <c r="E16" s="5">
        <v>0</v>
      </c>
      <c r="F16" s="5">
        <f t="shared" si="1"/>
        <v>0</v>
      </c>
    </row>
    <row r="17" spans="1:9" x14ac:dyDescent="0.25">
      <c r="A17" s="6" t="s">
        <v>16</v>
      </c>
      <c r="B17" s="4" t="s">
        <v>12</v>
      </c>
      <c r="C17" s="50"/>
      <c r="D17" s="5">
        <v>0</v>
      </c>
      <c r="E17" s="5">
        <v>0</v>
      </c>
      <c r="F17" s="5">
        <f t="shared" si="1"/>
        <v>0</v>
      </c>
    </row>
    <row r="18" spans="1:9" x14ac:dyDescent="0.25">
      <c r="A18" s="6" t="s">
        <v>17</v>
      </c>
      <c r="B18" s="4" t="s">
        <v>12</v>
      </c>
      <c r="C18" s="50"/>
      <c r="D18" s="5">
        <v>0</v>
      </c>
      <c r="E18" s="5">
        <v>0</v>
      </c>
      <c r="F18" s="5">
        <f t="shared" si="1"/>
        <v>0</v>
      </c>
    </row>
    <row r="19" spans="1:9" x14ac:dyDescent="0.25">
      <c r="A19" s="6" t="s">
        <v>18</v>
      </c>
      <c r="B19" s="4" t="s">
        <v>12</v>
      </c>
      <c r="C19" s="50"/>
      <c r="D19" s="5">
        <v>0</v>
      </c>
      <c r="E19" s="5">
        <v>0</v>
      </c>
      <c r="F19" s="5">
        <f t="shared" si="1"/>
        <v>0</v>
      </c>
    </row>
    <row r="20" spans="1:9" x14ac:dyDescent="0.25">
      <c r="A20" s="6" t="s">
        <v>19</v>
      </c>
      <c r="B20" s="4" t="s">
        <v>12</v>
      </c>
      <c r="C20" s="50"/>
      <c r="D20" s="5">
        <v>0</v>
      </c>
      <c r="E20" s="5">
        <v>0</v>
      </c>
      <c r="F20" s="5">
        <f t="shared" si="1"/>
        <v>0</v>
      </c>
    </row>
    <row r="21" spans="1:9" x14ac:dyDescent="0.25">
      <c r="A21" s="6" t="s">
        <v>20</v>
      </c>
      <c r="B21" s="4" t="s">
        <v>21</v>
      </c>
      <c r="C21" s="50"/>
      <c r="D21" s="5">
        <v>0</v>
      </c>
      <c r="E21" s="5">
        <v>0</v>
      </c>
      <c r="F21" s="5">
        <f t="shared" si="1"/>
        <v>0</v>
      </c>
    </row>
    <row r="22" spans="1:9" x14ac:dyDescent="0.25">
      <c r="A22" s="6" t="s">
        <v>22</v>
      </c>
      <c r="B22" s="4" t="s">
        <v>21</v>
      </c>
      <c r="C22" s="50"/>
      <c r="D22" s="5">
        <v>0</v>
      </c>
      <c r="E22" s="5">
        <v>0</v>
      </c>
      <c r="F22" s="5">
        <f t="shared" si="1"/>
        <v>0</v>
      </c>
    </row>
    <row r="23" spans="1:9" x14ac:dyDescent="0.25">
      <c r="A23" s="6" t="s">
        <v>23</v>
      </c>
      <c r="B23" s="4" t="s">
        <v>21</v>
      </c>
      <c r="C23" s="50"/>
      <c r="D23" s="5">
        <v>0</v>
      </c>
      <c r="E23" s="5">
        <v>0</v>
      </c>
      <c r="F23" s="5">
        <f t="shared" si="1"/>
        <v>0</v>
      </c>
    </row>
    <row r="24" spans="1:9" x14ac:dyDescent="0.25">
      <c r="A24" s="6" t="s">
        <v>24</v>
      </c>
      <c r="B24" s="4" t="s">
        <v>21</v>
      </c>
      <c r="C24" s="50"/>
      <c r="D24" s="5">
        <v>0</v>
      </c>
      <c r="E24" s="5">
        <v>0</v>
      </c>
      <c r="F24" s="5">
        <f t="shared" si="1"/>
        <v>0</v>
      </c>
    </row>
    <row r="25" spans="1:9" x14ac:dyDescent="0.25">
      <c r="A25" s="6" t="s">
        <v>25</v>
      </c>
      <c r="B25" s="4" t="s">
        <v>21</v>
      </c>
      <c r="C25" s="50"/>
      <c r="D25" s="5">
        <v>0</v>
      </c>
      <c r="E25" s="5">
        <v>0</v>
      </c>
      <c r="F25" s="5">
        <f t="shared" si="1"/>
        <v>0</v>
      </c>
    </row>
    <row r="26" spans="1:9" x14ac:dyDescent="0.25">
      <c r="A26" s="6" t="s">
        <v>26</v>
      </c>
      <c r="B26" s="4" t="s">
        <v>21</v>
      </c>
      <c r="C26" s="50"/>
      <c r="D26" s="5">
        <v>0</v>
      </c>
      <c r="E26" s="5">
        <v>0</v>
      </c>
      <c r="F26" s="5">
        <f t="shared" si="1"/>
        <v>0</v>
      </c>
    </row>
    <row r="27" spans="1:9" x14ac:dyDescent="0.25">
      <c r="A27" s="6" t="s">
        <v>27</v>
      </c>
      <c r="B27" s="4" t="s">
        <v>21</v>
      </c>
      <c r="C27" s="50"/>
      <c r="D27" s="5">
        <v>0</v>
      </c>
      <c r="E27" s="5">
        <v>0</v>
      </c>
      <c r="F27" s="5">
        <f t="shared" si="1"/>
        <v>0</v>
      </c>
    </row>
    <row r="28" spans="1:9" x14ac:dyDescent="0.25">
      <c r="A28" s="6" t="s">
        <v>28</v>
      </c>
      <c r="B28" s="4" t="s">
        <v>21</v>
      </c>
      <c r="C28" s="50">
        <v>2</v>
      </c>
      <c r="D28" s="5">
        <v>0</v>
      </c>
      <c r="E28" s="5">
        <v>0</v>
      </c>
      <c r="F28" s="5">
        <f t="shared" si="1"/>
        <v>0</v>
      </c>
    </row>
    <row r="29" spans="1:9" x14ac:dyDescent="0.25">
      <c r="A29" s="6" t="s">
        <v>29</v>
      </c>
      <c r="B29" s="4" t="s">
        <v>21</v>
      </c>
      <c r="C29" s="50"/>
      <c r="D29" s="5">
        <v>0</v>
      </c>
      <c r="E29" s="5">
        <v>0</v>
      </c>
      <c r="F29" s="5">
        <f t="shared" si="1"/>
        <v>0</v>
      </c>
    </row>
    <row r="30" spans="1:9" x14ac:dyDescent="0.25">
      <c r="A30" s="55" t="s">
        <v>30</v>
      </c>
      <c r="B30" s="56"/>
      <c r="C30" s="50"/>
      <c r="D30" s="77">
        <v>0</v>
      </c>
      <c r="E30" s="77">
        <v>0</v>
      </c>
      <c r="F30" s="5">
        <f t="shared" si="1"/>
        <v>0</v>
      </c>
    </row>
    <row r="31" spans="1:9" x14ac:dyDescent="0.25">
      <c r="A31" s="55" t="s">
        <v>30</v>
      </c>
      <c r="B31" s="56"/>
      <c r="C31" s="50"/>
      <c r="D31" s="77">
        <v>0</v>
      </c>
      <c r="E31" s="77">
        <v>0</v>
      </c>
      <c r="F31" s="5">
        <f t="shared" si="1"/>
        <v>0</v>
      </c>
    </row>
    <row r="32" spans="1:9" x14ac:dyDescent="0.25">
      <c r="A32" s="55" t="s">
        <v>30</v>
      </c>
      <c r="B32" s="56"/>
      <c r="C32" s="50"/>
      <c r="D32" s="77">
        <v>0</v>
      </c>
      <c r="E32" s="77">
        <v>0</v>
      </c>
      <c r="F32" s="5">
        <f t="shared" si="1"/>
        <v>0</v>
      </c>
      <c r="I32" s="82"/>
    </row>
    <row r="33" spans="1:6" x14ac:dyDescent="0.25">
      <c r="A33" s="117" t="s">
        <v>8</v>
      </c>
      <c r="B33" s="118"/>
      <c r="C33" s="118"/>
      <c r="D33" s="118"/>
      <c r="E33" s="119"/>
      <c r="F33" s="8">
        <f>SUM(F14:F32)</f>
        <v>0</v>
      </c>
    </row>
    <row r="34" spans="1:6" ht="6.75" customHeight="1" x14ac:dyDescent="0.25">
      <c r="A34" s="112"/>
      <c r="B34" s="113"/>
      <c r="C34" s="113"/>
      <c r="D34" s="113"/>
      <c r="E34" s="113"/>
      <c r="F34" s="109"/>
    </row>
    <row r="35" spans="1:6" ht="15.75" x14ac:dyDescent="0.25">
      <c r="A35" s="3" t="s">
        <v>31</v>
      </c>
      <c r="B35" s="2" t="s">
        <v>2</v>
      </c>
      <c r="C35" s="1" t="s">
        <v>3</v>
      </c>
      <c r="D35" s="1" t="s">
        <v>4</v>
      </c>
      <c r="E35" s="1" t="s">
        <v>5</v>
      </c>
      <c r="F35" s="120"/>
    </row>
    <row r="36" spans="1:6" ht="15.75" x14ac:dyDescent="0.25">
      <c r="A36" s="32" t="s">
        <v>44</v>
      </c>
      <c r="B36" s="33" t="s">
        <v>6</v>
      </c>
      <c r="C36" s="57"/>
      <c r="D36" s="58"/>
      <c r="E36" s="9">
        <f t="shared" ref="E36:E38" si="2">+C36*D36</f>
        <v>0</v>
      </c>
      <c r="F36" s="120"/>
    </row>
    <row r="37" spans="1:6" ht="15.75" x14ac:dyDescent="0.25">
      <c r="A37" s="55" t="s">
        <v>30</v>
      </c>
      <c r="B37" s="56"/>
      <c r="C37" s="57"/>
      <c r="D37" s="58"/>
      <c r="E37" s="9">
        <f t="shared" si="2"/>
        <v>0</v>
      </c>
      <c r="F37" s="120"/>
    </row>
    <row r="38" spans="1:6" x14ac:dyDescent="0.25">
      <c r="A38" s="55" t="s">
        <v>30</v>
      </c>
      <c r="B38" s="56"/>
      <c r="C38" s="59"/>
      <c r="D38" s="60"/>
      <c r="E38" s="5">
        <f t="shared" si="2"/>
        <v>0</v>
      </c>
      <c r="F38" s="120"/>
    </row>
    <row r="39" spans="1:6" ht="15" customHeight="1" x14ac:dyDescent="0.25">
      <c r="A39" s="121" t="s">
        <v>32</v>
      </c>
      <c r="B39" s="121"/>
      <c r="C39" s="121"/>
      <c r="D39" s="7" t="s">
        <v>8</v>
      </c>
      <c r="E39" s="10">
        <f>SUM(E36:E38)</f>
        <v>0</v>
      </c>
      <c r="F39" s="120"/>
    </row>
    <row r="40" spans="1:6" ht="15.75" thickBot="1" x14ac:dyDescent="0.3">
      <c r="A40" s="122" t="s">
        <v>45</v>
      </c>
      <c r="B40" s="122"/>
      <c r="C40" s="122"/>
      <c r="D40" s="122"/>
      <c r="E40" s="122"/>
      <c r="F40" s="120"/>
    </row>
    <row r="41" spans="1:6" ht="21.75" thickBot="1" x14ac:dyDescent="0.4">
      <c r="A41" s="135" t="s">
        <v>33</v>
      </c>
      <c r="B41" s="136"/>
      <c r="C41" s="136"/>
      <c r="D41" s="137"/>
      <c r="E41" s="12">
        <f>+E39+F33+E11</f>
        <v>0</v>
      </c>
      <c r="F41" s="109"/>
    </row>
    <row r="42" spans="1:6" ht="6.75" customHeight="1" x14ac:dyDescent="0.25">
      <c r="A42" s="107"/>
      <c r="B42" s="108"/>
      <c r="C42" s="108"/>
      <c r="D42" s="108"/>
      <c r="E42" s="108"/>
      <c r="F42" s="109"/>
    </row>
  </sheetData>
  <sheetProtection algorithmName="SHA-512" hashValue="aDiqRDU2BvfPBIkthytr7yuF1sBNiH9jlnokX++SmJo9UTF9Ub1PpZ0oMpnc6pVfnSmk1bBkjEODIuuhUeTg5g==" saltValue="ua/Cfi2X4RQiiyQjP8/c0w==" spinCount="100000" sheet="1" objects="1" scenarios="1"/>
  <protectedRanges>
    <protectedRange sqref="D30:E32" name="Range1"/>
  </protectedRanges>
  <mergeCells count="19">
    <mergeCell ref="A42:F42"/>
    <mergeCell ref="A11:D11"/>
    <mergeCell ref="A33:E33"/>
    <mergeCell ref="E7:F7"/>
    <mergeCell ref="A6:F6"/>
    <mergeCell ref="A7:D7"/>
    <mergeCell ref="F35:F41"/>
    <mergeCell ref="A39:C39"/>
    <mergeCell ref="A40:E40"/>
    <mergeCell ref="A41:D41"/>
    <mergeCell ref="F9:F11"/>
    <mergeCell ref="A8:F8"/>
    <mergeCell ref="A12:F12"/>
    <mergeCell ref="A34:F34"/>
    <mergeCell ref="A1:F1"/>
    <mergeCell ref="A2:F2"/>
    <mergeCell ref="A4:F4"/>
    <mergeCell ref="A5:F5"/>
    <mergeCell ref="A3:F3"/>
  </mergeCells>
  <pageMargins left="0.7" right="0.7" top="0.75" bottom="0.75" header="0.3" footer="0.3"/>
  <pageSetup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3CECC-C9DC-4936-B202-DAC17C79AEF6}">
  <sheetPr codeName="Sheet6">
    <pageSetUpPr fitToPage="1"/>
  </sheetPr>
  <dimension ref="A1:I42"/>
  <sheetViews>
    <sheetView zoomScale="80" zoomScaleNormal="80" workbookViewId="0">
      <selection activeCell="J30" sqref="J30"/>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6.5" customHeight="1" x14ac:dyDescent="0.25">
      <c r="A5" s="127" t="s">
        <v>122</v>
      </c>
      <c r="B5" s="127"/>
      <c r="C5" s="127"/>
      <c r="D5" s="127"/>
      <c r="E5" s="127"/>
      <c r="F5" s="127"/>
      <c r="G5" s="14"/>
      <c r="H5" s="14"/>
    </row>
    <row r="6" spans="1:8" ht="35.25" customHeight="1" x14ac:dyDescent="0.25">
      <c r="A6" s="128" t="s">
        <v>35</v>
      </c>
      <c r="B6" s="128"/>
      <c r="C6" s="128"/>
      <c r="D6" s="128"/>
      <c r="E6" s="128"/>
      <c r="F6" s="128"/>
      <c r="G6" s="14"/>
      <c r="H6" s="14"/>
    </row>
    <row r="7" spans="1:8" ht="22.5" customHeight="1" x14ac:dyDescent="0.25">
      <c r="A7" s="125" t="s">
        <v>99</v>
      </c>
      <c r="B7" s="125"/>
      <c r="C7" s="125"/>
      <c r="D7" s="125"/>
      <c r="E7" s="125" t="s">
        <v>100</v>
      </c>
      <c r="F7" s="125"/>
    </row>
    <row r="8" spans="1:8" ht="8.25" customHeight="1" x14ac:dyDescent="0.25">
      <c r="A8" s="112"/>
      <c r="B8" s="113"/>
      <c r="C8" s="113"/>
      <c r="D8" s="113"/>
      <c r="E8" s="113"/>
      <c r="F8" s="109"/>
    </row>
    <row r="9" spans="1:8" ht="15.75" x14ac:dyDescent="0.25">
      <c r="A9" s="1" t="s">
        <v>1</v>
      </c>
      <c r="B9" s="2" t="s">
        <v>2</v>
      </c>
      <c r="C9" s="1" t="s">
        <v>3</v>
      </c>
      <c r="D9" s="1" t="s">
        <v>4</v>
      </c>
      <c r="E9" s="1" t="s">
        <v>5</v>
      </c>
      <c r="F9" s="138"/>
    </row>
    <row r="10" spans="1:8" x14ac:dyDescent="0.25">
      <c r="A10" s="6" t="s">
        <v>7</v>
      </c>
      <c r="B10" s="4" t="s">
        <v>6</v>
      </c>
      <c r="C10" s="50">
        <v>1948</v>
      </c>
      <c r="D10" s="49">
        <v>0</v>
      </c>
      <c r="E10" s="5">
        <f t="shared" ref="E10" si="0">+D10*C10</f>
        <v>0</v>
      </c>
      <c r="F10" s="139"/>
    </row>
    <row r="11" spans="1:8" x14ac:dyDescent="0.25">
      <c r="A11" s="114" t="s">
        <v>8</v>
      </c>
      <c r="B11" s="115"/>
      <c r="C11" s="115"/>
      <c r="D11" s="116"/>
      <c r="E11" s="8">
        <f>SUM(E10:E10)</f>
        <v>0</v>
      </c>
      <c r="F11" s="140"/>
    </row>
    <row r="12" spans="1:8" ht="6.75" customHeight="1" x14ac:dyDescent="0.25">
      <c r="A12" s="51"/>
      <c r="B12" s="51"/>
      <c r="C12" s="51"/>
      <c r="D12" s="51"/>
      <c r="E12" s="51"/>
      <c r="F12" s="81"/>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 t="shared" ref="F14:F32" si="1">+(C14*D14)+(C14*E14)</f>
        <v>0</v>
      </c>
    </row>
    <row r="15" spans="1:8" x14ac:dyDescent="0.25">
      <c r="A15" s="6" t="s">
        <v>14</v>
      </c>
      <c r="B15" s="4" t="s">
        <v>12</v>
      </c>
      <c r="C15" s="50">
        <v>100</v>
      </c>
      <c r="D15" s="5">
        <v>0</v>
      </c>
      <c r="E15" s="5">
        <v>0</v>
      </c>
      <c r="F15" s="5">
        <f t="shared" si="1"/>
        <v>0</v>
      </c>
    </row>
    <row r="16" spans="1:8" x14ac:dyDescent="0.25">
      <c r="A16" s="6" t="s">
        <v>15</v>
      </c>
      <c r="B16" s="4" t="s">
        <v>12</v>
      </c>
      <c r="C16" s="50"/>
      <c r="D16" s="5">
        <v>0</v>
      </c>
      <c r="E16" s="5">
        <v>0</v>
      </c>
      <c r="F16" s="5">
        <f t="shared" si="1"/>
        <v>0</v>
      </c>
    </row>
    <row r="17" spans="1:6" x14ac:dyDescent="0.25">
      <c r="A17" s="6" t="s">
        <v>16</v>
      </c>
      <c r="B17" s="4" t="s">
        <v>12</v>
      </c>
      <c r="C17" s="50"/>
      <c r="D17" s="5">
        <v>0</v>
      </c>
      <c r="E17" s="5">
        <v>0</v>
      </c>
      <c r="F17" s="5">
        <f t="shared" si="1"/>
        <v>0</v>
      </c>
    </row>
    <row r="18" spans="1:6" x14ac:dyDescent="0.25">
      <c r="A18" s="6" t="s">
        <v>17</v>
      </c>
      <c r="B18" s="4" t="s">
        <v>12</v>
      </c>
      <c r="C18" s="50"/>
      <c r="D18" s="5">
        <v>0</v>
      </c>
      <c r="E18" s="5">
        <v>0</v>
      </c>
      <c r="F18" s="5">
        <f t="shared" si="1"/>
        <v>0</v>
      </c>
    </row>
    <row r="19" spans="1:6" x14ac:dyDescent="0.25">
      <c r="A19" s="6" t="s">
        <v>18</v>
      </c>
      <c r="B19" s="4" t="s">
        <v>12</v>
      </c>
      <c r="C19" s="50"/>
      <c r="D19" s="5">
        <v>0</v>
      </c>
      <c r="E19" s="5">
        <v>0</v>
      </c>
      <c r="F19" s="5">
        <f t="shared" si="1"/>
        <v>0</v>
      </c>
    </row>
    <row r="20" spans="1:6" x14ac:dyDescent="0.25">
      <c r="A20" s="6" t="s">
        <v>19</v>
      </c>
      <c r="B20" s="4" t="s">
        <v>12</v>
      </c>
      <c r="C20" s="50"/>
      <c r="D20" s="5">
        <v>0</v>
      </c>
      <c r="E20" s="5">
        <v>0</v>
      </c>
      <c r="F20" s="5">
        <f t="shared" si="1"/>
        <v>0</v>
      </c>
    </row>
    <row r="21" spans="1:6" x14ac:dyDescent="0.25">
      <c r="A21" s="6" t="s">
        <v>20</v>
      </c>
      <c r="B21" s="4" t="s">
        <v>21</v>
      </c>
      <c r="C21" s="50"/>
      <c r="D21" s="5">
        <v>0</v>
      </c>
      <c r="E21" s="5">
        <v>0</v>
      </c>
      <c r="F21" s="5">
        <f t="shared" si="1"/>
        <v>0</v>
      </c>
    </row>
    <row r="22" spans="1:6" x14ac:dyDescent="0.25">
      <c r="A22" s="6" t="s">
        <v>22</v>
      </c>
      <c r="B22" s="4" t="s">
        <v>21</v>
      </c>
      <c r="C22" s="50"/>
      <c r="D22" s="5">
        <v>0</v>
      </c>
      <c r="E22" s="5">
        <v>0</v>
      </c>
      <c r="F22" s="5">
        <f t="shared" si="1"/>
        <v>0</v>
      </c>
    </row>
    <row r="23" spans="1:6" x14ac:dyDescent="0.25">
      <c r="A23" s="6" t="s">
        <v>23</v>
      </c>
      <c r="B23" s="4" t="s">
        <v>21</v>
      </c>
      <c r="C23" s="50"/>
      <c r="D23" s="5">
        <v>0</v>
      </c>
      <c r="E23" s="5">
        <v>0</v>
      </c>
      <c r="F23" s="5">
        <f t="shared" si="1"/>
        <v>0</v>
      </c>
    </row>
    <row r="24" spans="1:6" x14ac:dyDescent="0.25">
      <c r="A24" s="6" t="s">
        <v>24</v>
      </c>
      <c r="B24" s="4" t="s">
        <v>21</v>
      </c>
      <c r="C24" s="50"/>
      <c r="D24" s="5">
        <v>0</v>
      </c>
      <c r="E24" s="5">
        <v>0</v>
      </c>
      <c r="F24" s="5">
        <f t="shared" si="1"/>
        <v>0</v>
      </c>
    </row>
    <row r="25" spans="1:6" x14ac:dyDescent="0.25">
      <c r="A25" s="6" t="s">
        <v>25</v>
      </c>
      <c r="B25" s="4" t="s">
        <v>21</v>
      </c>
      <c r="C25" s="50"/>
      <c r="D25" s="5">
        <v>0</v>
      </c>
      <c r="E25" s="5">
        <v>0</v>
      </c>
      <c r="F25" s="5">
        <f t="shared" si="1"/>
        <v>0</v>
      </c>
    </row>
    <row r="26" spans="1:6" x14ac:dyDescent="0.25">
      <c r="A26" s="6" t="s">
        <v>26</v>
      </c>
      <c r="B26" s="4" t="s">
        <v>21</v>
      </c>
      <c r="C26" s="50"/>
      <c r="D26" s="5">
        <v>0</v>
      </c>
      <c r="E26" s="5">
        <v>0</v>
      </c>
      <c r="F26" s="5">
        <f t="shared" si="1"/>
        <v>0</v>
      </c>
    </row>
    <row r="27" spans="1:6" x14ac:dyDescent="0.25">
      <c r="A27" s="6" t="s">
        <v>27</v>
      </c>
      <c r="B27" s="4" t="s">
        <v>21</v>
      </c>
      <c r="C27" s="50"/>
      <c r="D27" s="5">
        <v>0</v>
      </c>
      <c r="E27" s="5">
        <v>0</v>
      </c>
      <c r="F27" s="5">
        <f t="shared" si="1"/>
        <v>0</v>
      </c>
    </row>
    <row r="28" spans="1:6" x14ac:dyDescent="0.25">
      <c r="A28" s="6" t="s">
        <v>28</v>
      </c>
      <c r="B28" s="4" t="s">
        <v>21</v>
      </c>
      <c r="C28" s="50">
        <v>1</v>
      </c>
      <c r="D28" s="5">
        <v>0</v>
      </c>
      <c r="E28" s="5">
        <v>0</v>
      </c>
      <c r="F28" s="5">
        <f t="shared" si="1"/>
        <v>0</v>
      </c>
    </row>
    <row r="29" spans="1:6" x14ac:dyDescent="0.25">
      <c r="A29" s="6" t="s">
        <v>29</v>
      </c>
      <c r="B29" s="4" t="s">
        <v>21</v>
      </c>
      <c r="C29" s="50"/>
      <c r="D29" s="5">
        <v>0</v>
      </c>
      <c r="E29" s="5">
        <v>0</v>
      </c>
      <c r="F29" s="5">
        <f t="shared" si="1"/>
        <v>0</v>
      </c>
    </row>
    <row r="30" spans="1:6" x14ac:dyDescent="0.25">
      <c r="A30" s="55" t="s">
        <v>30</v>
      </c>
      <c r="B30" s="56"/>
      <c r="C30" s="50"/>
      <c r="D30" s="77">
        <v>0</v>
      </c>
      <c r="E30" s="77">
        <v>0</v>
      </c>
      <c r="F30" s="5">
        <f t="shared" si="1"/>
        <v>0</v>
      </c>
    </row>
    <row r="31" spans="1:6" x14ac:dyDescent="0.25">
      <c r="A31" s="55" t="s">
        <v>30</v>
      </c>
      <c r="B31" s="56"/>
      <c r="C31" s="50"/>
      <c r="D31" s="77">
        <v>0</v>
      </c>
      <c r="E31" s="77">
        <v>0</v>
      </c>
      <c r="F31" s="5">
        <f t="shared" si="1"/>
        <v>0</v>
      </c>
    </row>
    <row r="32" spans="1:6" x14ac:dyDescent="0.25">
      <c r="A32" s="55" t="s">
        <v>30</v>
      </c>
      <c r="B32" s="56"/>
      <c r="C32" s="50"/>
      <c r="D32" s="77">
        <v>0</v>
      </c>
      <c r="E32" s="77">
        <v>0</v>
      </c>
      <c r="F32" s="5">
        <f t="shared" si="1"/>
        <v>0</v>
      </c>
    </row>
    <row r="33" spans="1:9" x14ac:dyDescent="0.25">
      <c r="A33" s="117" t="s">
        <v>8</v>
      </c>
      <c r="B33" s="118"/>
      <c r="C33" s="118"/>
      <c r="D33" s="118"/>
      <c r="E33" s="119"/>
      <c r="F33" s="8">
        <f>SUM(F14:F32)</f>
        <v>0</v>
      </c>
    </row>
    <row r="34" spans="1:9" ht="6.75" customHeight="1" x14ac:dyDescent="0.25">
      <c r="A34" s="112"/>
      <c r="B34" s="113"/>
      <c r="C34" s="113"/>
      <c r="D34" s="113"/>
      <c r="E34" s="113"/>
      <c r="F34" s="109"/>
    </row>
    <row r="35" spans="1:9" ht="15.75" x14ac:dyDescent="0.25">
      <c r="A35" s="3" t="s">
        <v>31</v>
      </c>
      <c r="B35" s="2" t="s">
        <v>2</v>
      </c>
      <c r="C35" s="1" t="s">
        <v>3</v>
      </c>
      <c r="D35" s="1" t="s">
        <v>4</v>
      </c>
      <c r="E35" s="1" t="s">
        <v>5</v>
      </c>
      <c r="F35" s="120"/>
    </row>
    <row r="36" spans="1:9" ht="15.75" x14ac:dyDescent="0.25">
      <c r="A36" s="32" t="s">
        <v>44</v>
      </c>
      <c r="B36" s="76" t="s">
        <v>6</v>
      </c>
      <c r="C36" s="57"/>
      <c r="D36" s="58">
        <v>0</v>
      </c>
      <c r="E36" s="9">
        <f t="shared" ref="E36:E38" si="2">+C36*D36</f>
        <v>0</v>
      </c>
      <c r="F36" s="120"/>
      <c r="I36" s="82"/>
    </row>
    <row r="37" spans="1:9" ht="15.75" x14ac:dyDescent="0.25">
      <c r="A37" s="55" t="s">
        <v>30</v>
      </c>
      <c r="B37" s="56"/>
      <c r="C37" s="57"/>
      <c r="D37" s="58"/>
      <c r="E37" s="9">
        <f t="shared" si="2"/>
        <v>0</v>
      </c>
      <c r="F37" s="120"/>
    </row>
    <row r="38" spans="1:9" x14ac:dyDescent="0.25">
      <c r="A38" s="55" t="s">
        <v>30</v>
      </c>
      <c r="B38" s="56"/>
      <c r="C38" s="59"/>
      <c r="D38" s="60"/>
      <c r="E38" s="5">
        <f t="shared" si="2"/>
        <v>0</v>
      </c>
      <c r="F38" s="120"/>
    </row>
    <row r="39" spans="1:9" ht="15" customHeight="1" x14ac:dyDescent="0.25">
      <c r="A39" s="121" t="s">
        <v>32</v>
      </c>
      <c r="B39" s="121"/>
      <c r="C39" s="121"/>
      <c r="D39" s="7" t="s">
        <v>8</v>
      </c>
      <c r="E39" s="10">
        <f>SUM(E36:E38)</f>
        <v>0</v>
      </c>
      <c r="F39" s="120"/>
    </row>
    <row r="40" spans="1:9" ht="15.75" thickBot="1" x14ac:dyDescent="0.3">
      <c r="A40" s="122" t="s">
        <v>45</v>
      </c>
      <c r="B40" s="122"/>
      <c r="C40" s="122"/>
      <c r="D40" s="122"/>
      <c r="E40" s="122"/>
      <c r="F40" s="120"/>
    </row>
    <row r="41" spans="1:9" ht="21.75" thickBot="1" x14ac:dyDescent="0.4">
      <c r="A41" s="135" t="s">
        <v>33</v>
      </c>
      <c r="B41" s="136"/>
      <c r="C41" s="136"/>
      <c r="D41" s="141"/>
      <c r="E41" s="12">
        <f>+E39+F33+E11</f>
        <v>0</v>
      </c>
      <c r="F41" s="109"/>
    </row>
    <row r="42" spans="1:9" ht="6.75" customHeight="1" x14ac:dyDescent="0.25">
      <c r="A42" s="107"/>
      <c r="B42" s="108"/>
      <c r="C42" s="108"/>
      <c r="D42" s="108"/>
      <c r="E42" s="108"/>
      <c r="F42" s="109"/>
    </row>
  </sheetData>
  <sheetProtection algorithmName="SHA-512" hashValue="GRi6EpzkmMporaX1cRe7xCYsjXrD6CNtkmWszWyZp8kjGh+uqOHuENPDWQU2QJjXgBT6yIKWiq+LdcWW3Lp5KQ==" saltValue="C1y9WdCyBuQ8jrYS6rgqew==" spinCount="100000" sheet="1" objects="1" scenarios="1"/>
  <protectedRanges>
    <protectedRange sqref="D30:E32" name="Range1"/>
  </protectedRanges>
  <mergeCells count="18">
    <mergeCell ref="A8:F8"/>
    <mergeCell ref="A34:F34"/>
    <mergeCell ref="A42:F42"/>
    <mergeCell ref="A11:D11"/>
    <mergeCell ref="A33:E33"/>
    <mergeCell ref="F9:F11"/>
    <mergeCell ref="F35:F41"/>
    <mergeCell ref="A39:C39"/>
    <mergeCell ref="A40:E40"/>
    <mergeCell ref="A41:D41"/>
    <mergeCell ref="A1:F1"/>
    <mergeCell ref="A2:F2"/>
    <mergeCell ref="A4:F4"/>
    <mergeCell ref="A5:F5"/>
    <mergeCell ref="E7:F7"/>
    <mergeCell ref="A6:F6"/>
    <mergeCell ref="A7:D7"/>
    <mergeCell ref="A3:F3"/>
  </mergeCells>
  <pageMargins left="0.7" right="0.7" top="0.75" bottom="0.75" header="0.3" footer="0.3"/>
  <pageSetup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DA272-17FB-4DDC-A40B-31E2C56807BD}">
  <sheetPr codeName="Sheet8">
    <pageSetUpPr fitToPage="1"/>
  </sheetPr>
  <dimension ref="A1:H42"/>
  <sheetViews>
    <sheetView zoomScale="80" zoomScaleNormal="80" workbookViewId="0">
      <selection activeCell="J33" sqref="J33"/>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51" customHeight="1" x14ac:dyDescent="0.25">
      <c r="A5" s="127" t="s">
        <v>122</v>
      </c>
      <c r="B5" s="127"/>
      <c r="C5" s="127"/>
      <c r="D5" s="127"/>
      <c r="E5" s="127"/>
      <c r="F5" s="127"/>
      <c r="G5" s="14"/>
      <c r="H5" s="14"/>
    </row>
    <row r="6" spans="1:8" ht="37.5" customHeight="1" x14ac:dyDescent="0.25">
      <c r="A6" s="128" t="s">
        <v>35</v>
      </c>
      <c r="B6" s="128"/>
      <c r="C6" s="128"/>
      <c r="D6" s="128"/>
      <c r="E6" s="128"/>
      <c r="F6" s="128"/>
      <c r="G6" s="14"/>
      <c r="H6" s="14"/>
    </row>
    <row r="7" spans="1:8" ht="22.5" customHeight="1" x14ac:dyDescent="0.25">
      <c r="A7" s="125" t="s">
        <v>66</v>
      </c>
      <c r="B7" s="125"/>
      <c r="C7" s="125"/>
      <c r="D7" s="125"/>
      <c r="E7" s="125" t="s">
        <v>110</v>
      </c>
      <c r="F7" s="125"/>
    </row>
    <row r="8" spans="1:8" ht="8.25" customHeight="1" x14ac:dyDescent="0.25">
      <c r="A8" s="120"/>
      <c r="B8" s="120"/>
      <c r="C8" s="120"/>
      <c r="D8" s="120"/>
      <c r="E8" s="120"/>
      <c r="F8" s="120"/>
    </row>
    <row r="9" spans="1:8" ht="15.75" x14ac:dyDescent="0.25">
      <c r="A9" s="1" t="s">
        <v>1</v>
      </c>
      <c r="B9" s="2" t="s">
        <v>2</v>
      </c>
      <c r="C9" s="1" t="s">
        <v>3</v>
      </c>
      <c r="D9" s="1" t="s">
        <v>4</v>
      </c>
      <c r="E9" s="1" t="s">
        <v>5</v>
      </c>
      <c r="F9" s="120"/>
    </row>
    <row r="10" spans="1:8" x14ac:dyDescent="0.25">
      <c r="A10" s="6" t="s">
        <v>7</v>
      </c>
      <c r="B10" s="4" t="s">
        <v>6</v>
      </c>
      <c r="C10" s="50">
        <v>12442</v>
      </c>
      <c r="D10" s="49">
        <v>0</v>
      </c>
      <c r="E10" s="5">
        <f t="shared" ref="E10" si="0">+D10*C10</f>
        <v>0</v>
      </c>
      <c r="F10" s="120"/>
    </row>
    <row r="11" spans="1:8" x14ac:dyDescent="0.25">
      <c r="A11" s="142" t="s">
        <v>8</v>
      </c>
      <c r="B11" s="142"/>
      <c r="C11" s="142"/>
      <c r="D11" s="142"/>
      <c r="E11" s="8">
        <f>SUM(E10:E10)</f>
        <v>0</v>
      </c>
      <c r="F11" s="120"/>
    </row>
    <row r="12" spans="1:8" ht="6.75" customHeight="1" x14ac:dyDescent="0.25">
      <c r="A12" s="51"/>
      <c r="B12" s="51"/>
      <c r="C12" s="51"/>
      <c r="D12" s="51"/>
      <c r="E12" s="51"/>
      <c r="F12" s="81"/>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 t="shared" ref="F14:F32" si="1">+(C14*D14)+(C14*E14)</f>
        <v>0</v>
      </c>
    </row>
    <row r="15" spans="1:8" x14ac:dyDescent="0.25">
      <c r="A15" s="6" t="s">
        <v>14</v>
      </c>
      <c r="B15" s="4" t="s">
        <v>12</v>
      </c>
      <c r="C15" s="50">
        <v>200</v>
      </c>
      <c r="D15" s="5">
        <v>0</v>
      </c>
      <c r="E15" s="5">
        <v>0</v>
      </c>
      <c r="F15" s="5">
        <f t="shared" si="1"/>
        <v>0</v>
      </c>
    </row>
    <row r="16" spans="1:8" x14ac:dyDescent="0.25">
      <c r="A16" s="6" t="s">
        <v>15</v>
      </c>
      <c r="B16" s="4" t="s">
        <v>12</v>
      </c>
      <c r="C16" s="50"/>
      <c r="D16" s="5">
        <v>0</v>
      </c>
      <c r="E16" s="5">
        <v>0</v>
      </c>
      <c r="F16" s="5">
        <f t="shared" si="1"/>
        <v>0</v>
      </c>
    </row>
    <row r="17" spans="1:6" x14ac:dyDescent="0.25">
      <c r="A17" s="6" t="s">
        <v>16</v>
      </c>
      <c r="B17" s="4" t="s">
        <v>12</v>
      </c>
      <c r="C17" s="50"/>
      <c r="D17" s="5">
        <v>0</v>
      </c>
      <c r="E17" s="5">
        <v>0</v>
      </c>
      <c r="F17" s="5">
        <f t="shared" si="1"/>
        <v>0</v>
      </c>
    </row>
    <row r="18" spans="1:6" x14ac:dyDescent="0.25">
      <c r="A18" s="6" t="s">
        <v>17</v>
      </c>
      <c r="B18" s="4" t="s">
        <v>12</v>
      </c>
      <c r="C18" s="50"/>
      <c r="D18" s="5">
        <v>0</v>
      </c>
      <c r="E18" s="5">
        <v>0</v>
      </c>
      <c r="F18" s="5">
        <f t="shared" si="1"/>
        <v>0</v>
      </c>
    </row>
    <row r="19" spans="1:6" x14ac:dyDescent="0.25">
      <c r="A19" s="6" t="s">
        <v>18</v>
      </c>
      <c r="B19" s="4" t="s">
        <v>12</v>
      </c>
      <c r="C19" s="50"/>
      <c r="D19" s="5">
        <v>0</v>
      </c>
      <c r="E19" s="5">
        <v>0</v>
      </c>
      <c r="F19" s="5">
        <f t="shared" si="1"/>
        <v>0</v>
      </c>
    </row>
    <row r="20" spans="1:6" x14ac:dyDescent="0.25">
      <c r="A20" s="6" t="s">
        <v>19</v>
      </c>
      <c r="B20" s="4" t="s">
        <v>12</v>
      </c>
      <c r="C20" s="50"/>
      <c r="D20" s="5">
        <v>0</v>
      </c>
      <c r="E20" s="5">
        <v>0</v>
      </c>
      <c r="F20" s="5">
        <f t="shared" si="1"/>
        <v>0</v>
      </c>
    </row>
    <row r="21" spans="1:6" x14ac:dyDescent="0.25">
      <c r="A21" s="6" t="s">
        <v>20</v>
      </c>
      <c r="B21" s="4" t="s">
        <v>21</v>
      </c>
      <c r="C21" s="50"/>
      <c r="D21" s="5">
        <v>0</v>
      </c>
      <c r="E21" s="5">
        <v>0</v>
      </c>
      <c r="F21" s="5">
        <f t="shared" si="1"/>
        <v>0</v>
      </c>
    </row>
    <row r="22" spans="1:6" x14ac:dyDescent="0.25">
      <c r="A22" s="6" t="s">
        <v>22</v>
      </c>
      <c r="B22" s="4" t="s">
        <v>21</v>
      </c>
      <c r="C22" s="50"/>
      <c r="D22" s="5">
        <v>0</v>
      </c>
      <c r="E22" s="5">
        <v>0</v>
      </c>
      <c r="F22" s="5">
        <f t="shared" si="1"/>
        <v>0</v>
      </c>
    </row>
    <row r="23" spans="1:6" x14ac:dyDescent="0.25">
      <c r="A23" s="6" t="s">
        <v>23</v>
      </c>
      <c r="B23" s="4" t="s">
        <v>21</v>
      </c>
      <c r="C23" s="50"/>
      <c r="D23" s="5">
        <v>0</v>
      </c>
      <c r="E23" s="5">
        <v>0</v>
      </c>
      <c r="F23" s="5">
        <f t="shared" si="1"/>
        <v>0</v>
      </c>
    </row>
    <row r="24" spans="1:6" x14ac:dyDescent="0.25">
      <c r="A24" s="6" t="s">
        <v>24</v>
      </c>
      <c r="B24" s="4" t="s">
        <v>21</v>
      </c>
      <c r="C24" s="50"/>
      <c r="D24" s="5">
        <v>0</v>
      </c>
      <c r="E24" s="5">
        <v>0</v>
      </c>
      <c r="F24" s="5">
        <f t="shared" si="1"/>
        <v>0</v>
      </c>
    </row>
    <row r="25" spans="1:6" x14ac:dyDescent="0.25">
      <c r="A25" s="6" t="s">
        <v>25</v>
      </c>
      <c r="B25" s="4" t="s">
        <v>21</v>
      </c>
      <c r="C25" s="50"/>
      <c r="D25" s="5">
        <v>0</v>
      </c>
      <c r="E25" s="5">
        <v>0</v>
      </c>
      <c r="F25" s="5">
        <f t="shared" si="1"/>
        <v>0</v>
      </c>
    </row>
    <row r="26" spans="1:6" x14ac:dyDescent="0.25">
      <c r="A26" s="6" t="s">
        <v>26</v>
      </c>
      <c r="B26" s="4" t="s">
        <v>21</v>
      </c>
      <c r="C26" s="50"/>
      <c r="D26" s="5">
        <v>0</v>
      </c>
      <c r="E26" s="5">
        <v>0</v>
      </c>
      <c r="F26" s="5">
        <f t="shared" si="1"/>
        <v>0</v>
      </c>
    </row>
    <row r="27" spans="1:6" x14ac:dyDescent="0.25">
      <c r="A27" s="6" t="s">
        <v>27</v>
      </c>
      <c r="B27" s="4" t="s">
        <v>21</v>
      </c>
      <c r="C27" s="50"/>
      <c r="D27" s="5">
        <v>0</v>
      </c>
      <c r="E27" s="5">
        <v>0</v>
      </c>
      <c r="F27" s="5">
        <f t="shared" si="1"/>
        <v>0</v>
      </c>
    </row>
    <row r="28" spans="1:6" x14ac:dyDescent="0.25">
      <c r="A28" s="6" t="s">
        <v>28</v>
      </c>
      <c r="B28" s="4" t="s">
        <v>21</v>
      </c>
      <c r="C28" s="50">
        <v>2</v>
      </c>
      <c r="D28" s="5">
        <v>0</v>
      </c>
      <c r="E28" s="5">
        <v>0</v>
      </c>
      <c r="F28" s="5">
        <f t="shared" si="1"/>
        <v>0</v>
      </c>
    </row>
    <row r="29" spans="1:6" x14ac:dyDescent="0.25">
      <c r="A29" s="6" t="s">
        <v>29</v>
      </c>
      <c r="B29" s="4" t="s">
        <v>21</v>
      </c>
      <c r="C29" s="50"/>
      <c r="D29" s="5">
        <v>0</v>
      </c>
      <c r="E29" s="5">
        <v>0</v>
      </c>
      <c r="F29" s="5">
        <f t="shared" si="1"/>
        <v>0</v>
      </c>
    </row>
    <row r="30" spans="1:6" x14ac:dyDescent="0.25">
      <c r="A30" s="55" t="s">
        <v>30</v>
      </c>
      <c r="B30" s="56"/>
      <c r="C30" s="50"/>
      <c r="D30" s="77">
        <v>0</v>
      </c>
      <c r="E30" s="77">
        <v>0</v>
      </c>
      <c r="F30" s="5">
        <f t="shared" si="1"/>
        <v>0</v>
      </c>
    </row>
    <row r="31" spans="1:6" x14ac:dyDescent="0.25">
      <c r="A31" s="55" t="s">
        <v>30</v>
      </c>
      <c r="B31" s="56"/>
      <c r="C31" s="50"/>
      <c r="D31" s="77">
        <v>0</v>
      </c>
      <c r="E31" s="77">
        <v>0</v>
      </c>
      <c r="F31" s="5">
        <f t="shared" si="1"/>
        <v>0</v>
      </c>
    </row>
    <row r="32" spans="1:6" x14ac:dyDescent="0.25">
      <c r="A32" s="55" t="s">
        <v>30</v>
      </c>
      <c r="B32" s="56"/>
      <c r="C32" s="50"/>
      <c r="D32" s="77">
        <v>0</v>
      </c>
      <c r="E32" s="77">
        <v>0</v>
      </c>
      <c r="F32" s="5">
        <f t="shared" si="1"/>
        <v>0</v>
      </c>
    </row>
    <row r="33" spans="1:6" x14ac:dyDescent="0.25">
      <c r="A33" s="143" t="s">
        <v>8</v>
      </c>
      <c r="B33" s="143"/>
      <c r="C33" s="143"/>
      <c r="D33" s="143"/>
      <c r="E33" s="143"/>
      <c r="F33" s="8">
        <f>SUM(F14:F32)</f>
        <v>0</v>
      </c>
    </row>
    <row r="34" spans="1:6" ht="6.75" customHeight="1" x14ac:dyDescent="0.25">
      <c r="A34" s="120"/>
      <c r="B34" s="120"/>
      <c r="C34" s="120"/>
      <c r="D34" s="120"/>
      <c r="E34" s="120"/>
      <c r="F34" s="120"/>
    </row>
    <row r="35" spans="1:6" ht="15.75" x14ac:dyDescent="0.25">
      <c r="A35" s="3" t="s">
        <v>31</v>
      </c>
      <c r="B35" s="2" t="s">
        <v>2</v>
      </c>
      <c r="C35" s="1" t="s">
        <v>3</v>
      </c>
      <c r="D35" s="1" t="s">
        <v>4</v>
      </c>
      <c r="E35" s="1" t="s">
        <v>5</v>
      </c>
      <c r="F35" s="120"/>
    </row>
    <row r="36" spans="1:6" ht="15.75" x14ac:dyDescent="0.25">
      <c r="A36" s="32" t="s">
        <v>44</v>
      </c>
      <c r="B36" s="33" t="s">
        <v>6</v>
      </c>
      <c r="C36" s="57"/>
      <c r="D36" s="58"/>
      <c r="E36" s="9">
        <f t="shared" ref="E36:E38" si="2">+C36*D36</f>
        <v>0</v>
      </c>
      <c r="F36" s="120"/>
    </row>
    <row r="37" spans="1:6" ht="15.75" x14ac:dyDescent="0.25">
      <c r="A37" s="55" t="s">
        <v>30</v>
      </c>
      <c r="B37" s="56"/>
      <c r="C37" s="57"/>
      <c r="D37" s="58"/>
      <c r="E37" s="9">
        <f t="shared" si="2"/>
        <v>0</v>
      </c>
      <c r="F37" s="120"/>
    </row>
    <row r="38" spans="1:6" x14ac:dyDescent="0.25">
      <c r="A38" s="55" t="s">
        <v>30</v>
      </c>
      <c r="B38" s="56"/>
      <c r="C38" s="59"/>
      <c r="D38" s="60"/>
      <c r="E38" s="5">
        <f t="shared" si="2"/>
        <v>0</v>
      </c>
      <c r="F38" s="120"/>
    </row>
    <row r="39" spans="1:6" ht="15" customHeight="1" x14ac:dyDescent="0.25">
      <c r="A39" s="121" t="s">
        <v>32</v>
      </c>
      <c r="B39" s="121"/>
      <c r="C39" s="121"/>
      <c r="D39" s="7" t="s">
        <v>8</v>
      </c>
      <c r="E39" s="10">
        <f>SUM(E36:E38)</f>
        <v>0</v>
      </c>
      <c r="F39" s="120"/>
    </row>
    <row r="40" spans="1:6" ht="15.75" thickBot="1" x14ac:dyDescent="0.3">
      <c r="A40" s="122" t="s">
        <v>45</v>
      </c>
      <c r="B40" s="122"/>
      <c r="C40" s="122"/>
      <c r="D40" s="122"/>
      <c r="E40" s="122"/>
      <c r="F40" s="120"/>
    </row>
    <row r="41" spans="1:6" ht="21.75" thickBot="1" x14ac:dyDescent="0.4">
      <c r="A41" s="135" t="s">
        <v>33</v>
      </c>
      <c r="B41" s="136"/>
      <c r="C41" s="136"/>
      <c r="D41" s="137"/>
      <c r="E41" s="12">
        <f>+E39+F33+E11</f>
        <v>0</v>
      </c>
      <c r="F41" s="109"/>
    </row>
    <row r="42" spans="1:6" ht="6.75" customHeight="1" x14ac:dyDescent="0.25">
      <c r="A42" s="140"/>
      <c r="B42" s="140"/>
      <c r="C42" s="140"/>
      <c r="D42" s="140"/>
      <c r="E42" s="140"/>
      <c r="F42" s="120"/>
    </row>
  </sheetData>
  <sheetProtection algorithmName="SHA-512" hashValue="kjSDtEApQCodv+4i7E7o+hctZqPa1NcsylehYLbGI40Ih7m6Pzp8/Uxq1I2oRDtO9ObOCeqqAf5f07bdmYdLXw==" saltValue="pCGlu3ixgdTrou4D/Fj4Mg==" spinCount="100000" sheet="1" objects="1" scenarios="1"/>
  <protectedRanges>
    <protectedRange sqref="D30:E32" name="Range1"/>
  </protectedRanges>
  <mergeCells count="18">
    <mergeCell ref="A42:F42"/>
    <mergeCell ref="A11:D11"/>
    <mergeCell ref="A33:E33"/>
    <mergeCell ref="E7:F7"/>
    <mergeCell ref="A6:F6"/>
    <mergeCell ref="A7:D7"/>
    <mergeCell ref="F9:F11"/>
    <mergeCell ref="F35:F41"/>
    <mergeCell ref="A39:C39"/>
    <mergeCell ref="A40:E40"/>
    <mergeCell ref="A41:D41"/>
    <mergeCell ref="A8:F8"/>
    <mergeCell ref="A34:F34"/>
    <mergeCell ref="A1:F1"/>
    <mergeCell ref="A2:F2"/>
    <mergeCell ref="A4:F4"/>
    <mergeCell ref="A5:F5"/>
    <mergeCell ref="A3:F3"/>
  </mergeCells>
  <pageMargins left="0.7" right="0.7" top="0.75" bottom="0.75" header="0.3" footer="0.3"/>
  <pageSetup scale="7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11EB-332B-4ED1-A6D3-A3F16985E353}">
  <sheetPr codeName="Sheet7">
    <pageSetUpPr fitToPage="1"/>
  </sheetPr>
  <dimension ref="A1:H42"/>
  <sheetViews>
    <sheetView zoomScale="80" zoomScaleNormal="80" workbookViewId="0">
      <selection activeCell="K32" sqref="K32"/>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6.5" customHeight="1" x14ac:dyDescent="0.25">
      <c r="A5" s="127" t="s">
        <v>122</v>
      </c>
      <c r="B5" s="127"/>
      <c r="C5" s="127"/>
      <c r="D5" s="127"/>
      <c r="E5" s="127"/>
      <c r="F5" s="127"/>
      <c r="G5" s="14"/>
      <c r="H5" s="14"/>
    </row>
    <row r="6" spans="1:8" ht="36" customHeight="1" x14ac:dyDescent="0.25">
      <c r="A6" s="128" t="s">
        <v>35</v>
      </c>
      <c r="B6" s="128"/>
      <c r="C6" s="128"/>
      <c r="D6" s="128"/>
      <c r="E6" s="128"/>
      <c r="F6" s="128"/>
      <c r="G6" s="14"/>
      <c r="H6" s="14"/>
    </row>
    <row r="7" spans="1:8" ht="22.5" customHeight="1" x14ac:dyDescent="0.25">
      <c r="A7" s="125" t="s">
        <v>67</v>
      </c>
      <c r="B7" s="125"/>
      <c r="C7" s="125"/>
      <c r="D7" s="125"/>
      <c r="E7" s="125" t="s">
        <v>68</v>
      </c>
      <c r="F7" s="125"/>
    </row>
    <row r="8" spans="1:8" ht="8.25" customHeight="1" x14ac:dyDescent="0.25">
      <c r="A8" s="120"/>
      <c r="B8" s="120"/>
      <c r="C8" s="120"/>
      <c r="D8" s="120"/>
      <c r="E8" s="120"/>
      <c r="F8" s="120"/>
    </row>
    <row r="9" spans="1:8" ht="15.75" x14ac:dyDescent="0.25">
      <c r="A9" s="1" t="s">
        <v>1</v>
      </c>
      <c r="B9" s="2" t="s">
        <v>2</v>
      </c>
      <c r="C9" s="1" t="s">
        <v>3</v>
      </c>
      <c r="D9" s="1" t="s">
        <v>4</v>
      </c>
      <c r="E9" s="1" t="s">
        <v>5</v>
      </c>
      <c r="F9" s="120"/>
    </row>
    <row r="10" spans="1:8" x14ac:dyDescent="0.25">
      <c r="A10" s="6" t="s">
        <v>7</v>
      </c>
      <c r="B10" s="4" t="s">
        <v>6</v>
      </c>
      <c r="C10" s="50">
        <v>2191</v>
      </c>
      <c r="D10" s="77">
        <v>0</v>
      </c>
      <c r="E10" s="5">
        <f t="shared" ref="E10" si="0">+D10*C10</f>
        <v>0</v>
      </c>
      <c r="F10" s="120"/>
    </row>
    <row r="11" spans="1:8" x14ac:dyDescent="0.25">
      <c r="A11" s="142" t="s">
        <v>8</v>
      </c>
      <c r="B11" s="142"/>
      <c r="C11" s="142"/>
      <c r="D11" s="142"/>
      <c r="E11" s="8">
        <f>SUM(E10:E10)</f>
        <v>0</v>
      </c>
      <c r="F11" s="120"/>
    </row>
    <row r="12" spans="1:8" ht="6.75" customHeight="1" x14ac:dyDescent="0.25">
      <c r="A12" s="120"/>
      <c r="B12" s="120"/>
      <c r="C12" s="120"/>
      <c r="D12" s="120"/>
      <c r="E12" s="120"/>
      <c r="F12" s="120"/>
    </row>
    <row r="13" spans="1:8" ht="15.75" x14ac:dyDescent="0.25">
      <c r="A13" s="3" t="s">
        <v>9</v>
      </c>
      <c r="B13" s="2" t="s">
        <v>2</v>
      </c>
      <c r="C13" s="1" t="s">
        <v>3</v>
      </c>
      <c r="D13" s="1" t="s">
        <v>10</v>
      </c>
      <c r="E13" s="1" t="s">
        <v>11</v>
      </c>
      <c r="F13" s="1" t="s">
        <v>5</v>
      </c>
    </row>
    <row r="14" spans="1:8" x14ac:dyDescent="0.25">
      <c r="A14" s="6" t="s">
        <v>13</v>
      </c>
      <c r="B14" s="4" t="s">
        <v>12</v>
      </c>
      <c r="C14" s="62"/>
      <c r="D14" s="5" cm="1">
        <f t="array" ref="D14:E29">+'Auto Population Input'!C7:D22</f>
        <v>0</v>
      </c>
      <c r="E14" s="5">
        <v>0</v>
      </c>
      <c r="F14" s="5">
        <f t="shared" ref="F14:F31" si="1">+(C14*D14)+(C14*E14)</f>
        <v>0</v>
      </c>
    </row>
    <row r="15" spans="1:8" x14ac:dyDescent="0.25">
      <c r="A15" s="6" t="s">
        <v>14</v>
      </c>
      <c r="B15" s="4" t="s">
        <v>12</v>
      </c>
      <c r="C15" s="50">
        <v>100</v>
      </c>
      <c r="D15" s="5">
        <v>0</v>
      </c>
      <c r="E15" s="5">
        <v>0</v>
      </c>
      <c r="F15" s="5">
        <f t="shared" si="1"/>
        <v>0</v>
      </c>
    </row>
    <row r="16" spans="1:8" x14ac:dyDescent="0.25">
      <c r="A16" s="6" t="s">
        <v>15</v>
      </c>
      <c r="B16" s="4" t="s">
        <v>12</v>
      </c>
      <c r="C16" s="50"/>
      <c r="D16" s="5">
        <v>0</v>
      </c>
      <c r="E16" s="5">
        <v>0</v>
      </c>
      <c r="F16" s="5">
        <f t="shared" si="1"/>
        <v>0</v>
      </c>
    </row>
    <row r="17" spans="1:6" x14ac:dyDescent="0.25">
      <c r="A17" s="6" t="s">
        <v>16</v>
      </c>
      <c r="B17" s="4" t="s">
        <v>12</v>
      </c>
      <c r="C17" s="50"/>
      <c r="D17" s="5">
        <v>0</v>
      </c>
      <c r="E17" s="5">
        <v>0</v>
      </c>
      <c r="F17" s="5">
        <f t="shared" si="1"/>
        <v>0</v>
      </c>
    </row>
    <row r="18" spans="1:6" x14ac:dyDescent="0.25">
      <c r="A18" s="6" t="s">
        <v>17</v>
      </c>
      <c r="B18" s="4" t="s">
        <v>12</v>
      </c>
      <c r="C18" s="62"/>
      <c r="D18" s="5">
        <v>0</v>
      </c>
      <c r="E18" s="5">
        <v>0</v>
      </c>
      <c r="F18" s="5">
        <f t="shared" si="1"/>
        <v>0</v>
      </c>
    </row>
    <row r="19" spans="1:6" x14ac:dyDescent="0.25">
      <c r="A19" s="6" t="s">
        <v>18</v>
      </c>
      <c r="B19" s="4" t="s">
        <v>12</v>
      </c>
      <c r="C19" s="50"/>
      <c r="D19" s="5">
        <v>0</v>
      </c>
      <c r="E19" s="5">
        <v>0</v>
      </c>
      <c r="F19" s="5">
        <f t="shared" si="1"/>
        <v>0</v>
      </c>
    </row>
    <row r="20" spans="1:6" x14ac:dyDescent="0.25">
      <c r="A20" s="6" t="s">
        <v>19</v>
      </c>
      <c r="B20" s="4" t="s">
        <v>12</v>
      </c>
      <c r="C20" s="50"/>
      <c r="D20" s="5">
        <v>0</v>
      </c>
      <c r="E20" s="5">
        <v>0</v>
      </c>
      <c r="F20" s="5">
        <f t="shared" si="1"/>
        <v>0</v>
      </c>
    </row>
    <row r="21" spans="1:6" x14ac:dyDescent="0.25">
      <c r="A21" s="6" t="s">
        <v>20</v>
      </c>
      <c r="B21" s="4" t="s">
        <v>21</v>
      </c>
      <c r="C21" s="50"/>
      <c r="D21" s="5">
        <v>0</v>
      </c>
      <c r="E21" s="5">
        <v>0</v>
      </c>
      <c r="F21" s="5">
        <f t="shared" si="1"/>
        <v>0</v>
      </c>
    </row>
    <row r="22" spans="1:6" x14ac:dyDescent="0.25">
      <c r="A22" s="6" t="s">
        <v>22</v>
      </c>
      <c r="B22" s="4" t="s">
        <v>21</v>
      </c>
      <c r="C22" s="50"/>
      <c r="D22" s="5">
        <v>0</v>
      </c>
      <c r="E22" s="5">
        <v>0</v>
      </c>
      <c r="F22" s="5">
        <f t="shared" si="1"/>
        <v>0</v>
      </c>
    </row>
    <row r="23" spans="1:6" x14ac:dyDescent="0.25">
      <c r="A23" s="6" t="s">
        <v>23</v>
      </c>
      <c r="B23" s="4" t="s">
        <v>21</v>
      </c>
      <c r="C23" s="50"/>
      <c r="D23" s="5">
        <v>0</v>
      </c>
      <c r="E23" s="5">
        <v>0</v>
      </c>
      <c r="F23" s="5">
        <f t="shared" si="1"/>
        <v>0</v>
      </c>
    </row>
    <row r="24" spans="1:6" x14ac:dyDescent="0.25">
      <c r="A24" s="6" t="s">
        <v>24</v>
      </c>
      <c r="B24" s="4" t="s">
        <v>21</v>
      </c>
      <c r="C24" s="50"/>
      <c r="D24" s="5">
        <v>0</v>
      </c>
      <c r="E24" s="5">
        <v>0</v>
      </c>
      <c r="F24" s="5">
        <f t="shared" si="1"/>
        <v>0</v>
      </c>
    </row>
    <row r="25" spans="1:6" x14ac:dyDescent="0.25">
      <c r="A25" s="6" t="s">
        <v>25</v>
      </c>
      <c r="B25" s="4" t="s">
        <v>21</v>
      </c>
      <c r="C25" s="50"/>
      <c r="D25" s="5">
        <v>0</v>
      </c>
      <c r="E25" s="5">
        <v>0</v>
      </c>
      <c r="F25" s="5">
        <f t="shared" si="1"/>
        <v>0</v>
      </c>
    </row>
    <row r="26" spans="1:6" x14ac:dyDescent="0.25">
      <c r="A26" s="6" t="s">
        <v>26</v>
      </c>
      <c r="B26" s="4" t="s">
        <v>21</v>
      </c>
      <c r="C26" s="50"/>
      <c r="D26" s="5">
        <v>0</v>
      </c>
      <c r="E26" s="5">
        <v>0</v>
      </c>
      <c r="F26" s="5">
        <f t="shared" si="1"/>
        <v>0</v>
      </c>
    </row>
    <row r="27" spans="1:6" x14ac:dyDescent="0.25">
      <c r="A27" s="6" t="s">
        <v>27</v>
      </c>
      <c r="B27" s="4" t="s">
        <v>21</v>
      </c>
      <c r="C27" s="50"/>
      <c r="D27" s="5">
        <v>0</v>
      </c>
      <c r="E27" s="5">
        <v>0</v>
      </c>
      <c r="F27" s="5">
        <f t="shared" si="1"/>
        <v>0</v>
      </c>
    </row>
    <row r="28" spans="1:6" x14ac:dyDescent="0.25">
      <c r="A28" s="6" t="s">
        <v>28</v>
      </c>
      <c r="B28" s="4" t="s">
        <v>21</v>
      </c>
      <c r="C28" s="50">
        <v>1</v>
      </c>
      <c r="D28" s="5">
        <v>0</v>
      </c>
      <c r="E28" s="5">
        <v>0</v>
      </c>
      <c r="F28" s="5">
        <f t="shared" si="1"/>
        <v>0</v>
      </c>
    </row>
    <row r="29" spans="1:6" x14ac:dyDescent="0.25">
      <c r="A29" s="6" t="s">
        <v>29</v>
      </c>
      <c r="B29" s="4" t="s">
        <v>21</v>
      </c>
      <c r="C29" s="50"/>
      <c r="D29" s="5">
        <v>0</v>
      </c>
      <c r="E29" s="5">
        <v>0</v>
      </c>
      <c r="F29" s="5">
        <f t="shared" si="1"/>
        <v>0</v>
      </c>
    </row>
    <row r="30" spans="1:6" x14ac:dyDescent="0.25">
      <c r="A30" s="55" t="s">
        <v>30</v>
      </c>
      <c r="B30" s="56"/>
      <c r="C30" s="50"/>
      <c r="D30" s="77">
        <v>0</v>
      </c>
      <c r="E30" s="77">
        <v>0</v>
      </c>
      <c r="F30" s="5">
        <f t="shared" si="1"/>
        <v>0</v>
      </c>
    </row>
    <row r="31" spans="1:6" x14ac:dyDescent="0.25">
      <c r="A31" s="55" t="s">
        <v>30</v>
      </c>
      <c r="B31" s="56"/>
      <c r="C31" s="50"/>
      <c r="D31" s="77">
        <v>0</v>
      </c>
      <c r="E31" s="77">
        <v>0</v>
      </c>
      <c r="F31" s="5">
        <f t="shared" si="1"/>
        <v>0</v>
      </c>
    </row>
    <row r="32" spans="1:6" x14ac:dyDescent="0.25">
      <c r="A32" s="55" t="s">
        <v>30</v>
      </c>
      <c r="B32" s="56"/>
      <c r="C32" s="50"/>
      <c r="D32" s="77">
        <v>0</v>
      </c>
      <c r="E32" s="77">
        <v>0</v>
      </c>
      <c r="F32" s="5"/>
    </row>
    <row r="33" spans="1:6" x14ac:dyDescent="0.25">
      <c r="A33" s="143" t="s">
        <v>8</v>
      </c>
      <c r="B33" s="143"/>
      <c r="C33" s="143"/>
      <c r="D33" s="143"/>
      <c r="E33" s="143"/>
      <c r="F33" s="8">
        <f>SUM(F14:F31)</f>
        <v>0</v>
      </c>
    </row>
    <row r="34" spans="1:6" ht="6.75" customHeight="1" x14ac:dyDescent="0.25">
      <c r="A34" s="120"/>
      <c r="B34" s="120"/>
      <c r="C34" s="120"/>
      <c r="D34" s="120"/>
      <c r="E34" s="120"/>
      <c r="F34" s="120"/>
    </row>
    <row r="35" spans="1:6" ht="15.75" x14ac:dyDescent="0.25">
      <c r="A35" s="3" t="s">
        <v>31</v>
      </c>
      <c r="B35" s="2" t="s">
        <v>2</v>
      </c>
      <c r="C35" s="1" t="s">
        <v>3</v>
      </c>
      <c r="D35" s="1" t="s">
        <v>4</v>
      </c>
      <c r="E35" s="1" t="s">
        <v>5</v>
      </c>
      <c r="F35" s="120"/>
    </row>
    <row r="36" spans="1:6" ht="15.75" x14ac:dyDescent="0.25">
      <c r="A36" s="32" t="s">
        <v>44</v>
      </c>
      <c r="B36" s="33" t="s">
        <v>6</v>
      </c>
      <c r="C36" s="57"/>
      <c r="D36" s="58"/>
      <c r="E36" s="9">
        <f t="shared" ref="E36:E38" si="2">+C36*D36</f>
        <v>0</v>
      </c>
      <c r="F36" s="120"/>
    </row>
    <row r="37" spans="1:6" ht="15.75" x14ac:dyDescent="0.25">
      <c r="A37" s="55" t="s">
        <v>30</v>
      </c>
      <c r="B37" s="61"/>
      <c r="C37" s="57"/>
      <c r="D37" s="58"/>
      <c r="E37" s="9">
        <f t="shared" si="2"/>
        <v>0</v>
      </c>
      <c r="F37" s="120"/>
    </row>
    <row r="38" spans="1:6" x14ac:dyDescent="0.25">
      <c r="A38" s="55" t="s">
        <v>30</v>
      </c>
      <c r="B38" s="56"/>
      <c r="C38" s="59"/>
      <c r="D38" s="60"/>
      <c r="E38" s="5">
        <f t="shared" si="2"/>
        <v>0</v>
      </c>
      <c r="F38" s="120"/>
    </row>
    <row r="39" spans="1:6" ht="15" customHeight="1" x14ac:dyDescent="0.25">
      <c r="A39" s="121" t="s">
        <v>32</v>
      </c>
      <c r="B39" s="121"/>
      <c r="C39" s="121"/>
      <c r="D39" s="7" t="s">
        <v>8</v>
      </c>
      <c r="E39" s="10">
        <f>SUM(E36:E38)</f>
        <v>0</v>
      </c>
      <c r="F39" s="120"/>
    </row>
    <row r="40" spans="1:6" ht="15.75" thickBot="1" x14ac:dyDescent="0.3">
      <c r="A40" s="122" t="s">
        <v>45</v>
      </c>
      <c r="B40" s="122"/>
      <c r="C40" s="122"/>
      <c r="D40" s="122"/>
      <c r="E40" s="122"/>
      <c r="F40" s="120"/>
    </row>
    <row r="41" spans="1:6" ht="21.75" thickBot="1" x14ac:dyDescent="0.4">
      <c r="A41" s="135" t="s">
        <v>33</v>
      </c>
      <c r="B41" s="136"/>
      <c r="C41" s="136"/>
      <c r="D41" s="137"/>
      <c r="E41" s="12">
        <f>+E39+F33+E11</f>
        <v>0</v>
      </c>
      <c r="F41" s="109"/>
    </row>
    <row r="42" spans="1:6" ht="6.75" customHeight="1" x14ac:dyDescent="0.25">
      <c r="A42" s="140"/>
      <c r="B42" s="140"/>
      <c r="C42" s="140"/>
      <c r="D42" s="140"/>
      <c r="E42" s="140"/>
      <c r="F42" s="120"/>
    </row>
  </sheetData>
  <sheetProtection algorithmName="SHA-512" hashValue="vh6Qh+yxkbRMdr6F8g8MTUF9lMHrlXtsk9VEtcp6WRPS+AuQpFVQKvVNT2bMPvf+zq0mJE9Z9gNu9XY9Znbr0A==" saltValue="1mPeicfGPfPV7tSqf3YJxw==" spinCount="100000" sheet="1" objects="1" scenarios="1"/>
  <protectedRanges>
    <protectedRange sqref="D30:E32" name="Range1"/>
  </protectedRanges>
  <mergeCells count="19">
    <mergeCell ref="A6:F6"/>
    <mergeCell ref="A8:F8"/>
    <mergeCell ref="A12:F12"/>
    <mergeCell ref="A34:F34"/>
    <mergeCell ref="A1:F1"/>
    <mergeCell ref="A2:F2"/>
    <mergeCell ref="A4:F4"/>
    <mergeCell ref="A5:F5"/>
    <mergeCell ref="A3:F3"/>
    <mergeCell ref="A42:F42"/>
    <mergeCell ref="A7:D7"/>
    <mergeCell ref="F9:F11"/>
    <mergeCell ref="F35:F41"/>
    <mergeCell ref="A39:C39"/>
    <mergeCell ref="A40:E40"/>
    <mergeCell ref="A41:D41"/>
    <mergeCell ref="A11:D11"/>
    <mergeCell ref="A33:E33"/>
    <mergeCell ref="E7:F7"/>
  </mergeCells>
  <pageMargins left="0.7" right="0.7" top="0.75" bottom="0.75" header="0.3" footer="0.3"/>
  <pageSetup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B843F-1BE0-4BFB-955B-B5A5362811D3}">
  <sheetPr>
    <pageSetUpPr fitToPage="1"/>
  </sheetPr>
  <dimension ref="A1:H42"/>
  <sheetViews>
    <sheetView zoomScale="80" zoomScaleNormal="80" workbookViewId="0">
      <selection activeCell="K32" sqref="K32"/>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8" customHeight="1" x14ac:dyDescent="0.25">
      <c r="A5" s="127" t="s">
        <v>122</v>
      </c>
      <c r="B5" s="127"/>
      <c r="C5" s="127"/>
      <c r="D5" s="127"/>
      <c r="E5" s="127"/>
      <c r="F5" s="127"/>
      <c r="G5" s="14"/>
      <c r="H5" s="14"/>
    </row>
    <row r="6" spans="1:8" ht="32.25" customHeight="1" x14ac:dyDescent="0.25">
      <c r="A6" s="128" t="s">
        <v>35</v>
      </c>
      <c r="B6" s="128"/>
      <c r="C6" s="128"/>
      <c r="D6" s="128"/>
      <c r="E6" s="128"/>
      <c r="F6" s="128"/>
      <c r="G6" s="14"/>
      <c r="H6" s="14"/>
    </row>
    <row r="7" spans="1:8" ht="22.5" customHeight="1" x14ac:dyDescent="0.25">
      <c r="A7" s="125" t="s">
        <v>107</v>
      </c>
      <c r="B7" s="125"/>
      <c r="C7" s="125"/>
      <c r="D7" s="125"/>
      <c r="E7" s="125" t="s">
        <v>111</v>
      </c>
      <c r="F7" s="125"/>
    </row>
    <row r="8" spans="1:8" ht="8.25" customHeight="1" x14ac:dyDescent="0.25">
      <c r="A8" s="120"/>
      <c r="B8" s="120"/>
      <c r="C8" s="120"/>
      <c r="D8" s="120"/>
      <c r="E8" s="120"/>
      <c r="F8" s="120"/>
    </row>
    <row r="9" spans="1:8" ht="15.75" x14ac:dyDescent="0.25">
      <c r="A9" s="1" t="s">
        <v>1</v>
      </c>
      <c r="B9" s="2" t="s">
        <v>2</v>
      </c>
      <c r="C9" s="1" t="s">
        <v>3</v>
      </c>
      <c r="D9" s="1" t="s">
        <v>4</v>
      </c>
      <c r="E9" s="1" t="s">
        <v>5</v>
      </c>
      <c r="F9" s="120"/>
    </row>
    <row r="10" spans="1:8" x14ac:dyDescent="0.25">
      <c r="A10" s="6" t="s">
        <v>7</v>
      </c>
      <c r="B10" s="4" t="s">
        <v>6</v>
      </c>
      <c r="C10" s="50">
        <v>2228</v>
      </c>
      <c r="D10" s="49">
        <v>0</v>
      </c>
      <c r="E10" s="5">
        <f t="shared" ref="E10" si="0">+D10*C10</f>
        <v>0</v>
      </c>
      <c r="F10" s="120"/>
    </row>
    <row r="11" spans="1:8" x14ac:dyDescent="0.25">
      <c r="A11" s="142" t="s">
        <v>8</v>
      </c>
      <c r="B11" s="142"/>
      <c r="C11" s="142"/>
      <c r="D11" s="142"/>
      <c r="E11" s="8">
        <f>SUM(E10:E10)</f>
        <v>0</v>
      </c>
      <c r="F11" s="120"/>
    </row>
    <row r="12" spans="1:8" ht="6.75" customHeight="1" x14ac:dyDescent="0.25">
      <c r="A12" s="120"/>
      <c r="B12" s="120"/>
      <c r="C12" s="120"/>
      <c r="D12" s="120"/>
      <c r="E12" s="120"/>
      <c r="F12" s="120"/>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 t="shared" ref="F14:F32" si="1">+(C14*D14)+(C14*E14)</f>
        <v>0</v>
      </c>
    </row>
    <row r="15" spans="1:8" x14ac:dyDescent="0.25">
      <c r="A15" s="6" t="s">
        <v>14</v>
      </c>
      <c r="B15" s="4" t="s">
        <v>12</v>
      </c>
      <c r="C15" s="50">
        <v>200</v>
      </c>
      <c r="D15" s="5">
        <v>0</v>
      </c>
      <c r="E15" s="5">
        <v>0</v>
      </c>
      <c r="F15" s="5">
        <f t="shared" si="1"/>
        <v>0</v>
      </c>
    </row>
    <row r="16" spans="1:8" x14ac:dyDescent="0.25">
      <c r="A16" s="6" t="s">
        <v>15</v>
      </c>
      <c r="B16" s="4" t="s">
        <v>12</v>
      </c>
      <c r="C16" s="50"/>
      <c r="D16" s="5">
        <v>0</v>
      </c>
      <c r="E16" s="5">
        <v>0</v>
      </c>
      <c r="F16" s="5">
        <f t="shared" si="1"/>
        <v>0</v>
      </c>
    </row>
    <row r="17" spans="1:6" x14ac:dyDescent="0.25">
      <c r="A17" s="6" t="s">
        <v>16</v>
      </c>
      <c r="B17" s="4" t="s">
        <v>12</v>
      </c>
      <c r="C17" s="50"/>
      <c r="D17" s="5">
        <v>0</v>
      </c>
      <c r="E17" s="5">
        <v>0</v>
      </c>
      <c r="F17" s="5">
        <f t="shared" si="1"/>
        <v>0</v>
      </c>
    </row>
    <row r="18" spans="1:6" x14ac:dyDescent="0.25">
      <c r="A18" s="6" t="s">
        <v>17</v>
      </c>
      <c r="B18" s="4" t="s">
        <v>12</v>
      </c>
      <c r="C18" s="50"/>
      <c r="D18" s="5">
        <v>0</v>
      </c>
      <c r="E18" s="5">
        <v>0</v>
      </c>
      <c r="F18" s="5">
        <f t="shared" si="1"/>
        <v>0</v>
      </c>
    </row>
    <row r="19" spans="1:6" x14ac:dyDescent="0.25">
      <c r="A19" s="6" t="s">
        <v>18</v>
      </c>
      <c r="B19" s="4" t="s">
        <v>12</v>
      </c>
      <c r="C19" s="50"/>
      <c r="D19" s="5">
        <v>0</v>
      </c>
      <c r="E19" s="5">
        <v>0</v>
      </c>
      <c r="F19" s="5">
        <f t="shared" si="1"/>
        <v>0</v>
      </c>
    </row>
    <row r="20" spans="1:6" x14ac:dyDescent="0.25">
      <c r="A20" s="6" t="s">
        <v>19</v>
      </c>
      <c r="B20" s="4" t="s">
        <v>12</v>
      </c>
      <c r="C20" s="50"/>
      <c r="D20" s="5">
        <v>0</v>
      </c>
      <c r="E20" s="5">
        <v>0</v>
      </c>
      <c r="F20" s="5">
        <f t="shared" si="1"/>
        <v>0</v>
      </c>
    </row>
    <row r="21" spans="1:6" x14ac:dyDescent="0.25">
      <c r="A21" s="6" t="s">
        <v>20</v>
      </c>
      <c r="B21" s="4" t="s">
        <v>21</v>
      </c>
      <c r="C21" s="50"/>
      <c r="D21" s="5">
        <v>0</v>
      </c>
      <c r="E21" s="5">
        <v>0</v>
      </c>
      <c r="F21" s="5">
        <f t="shared" si="1"/>
        <v>0</v>
      </c>
    </row>
    <row r="22" spans="1:6" x14ac:dyDescent="0.25">
      <c r="A22" s="6" t="s">
        <v>22</v>
      </c>
      <c r="B22" s="4" t="s">
        <v>21</v>
      </c>
      <c r="C22" s="50"/>
      <c r="D22" s="5">
        <v>0</v>
      </c>
      <c r="E22" s="5">
        <v>0</v>
      </c>
      <c r="F22" s="5">
        <f t="shared" si="1"/>
        <v>0</v>
      </c>
    </row>
    <row r="23" spans="1:6" x14ac:dyDescent="0.25">
      <c r="A23" s="6" t="s">
        <v>23</v>
      </c>
      <c r="B23" s="4" t="s">
        <v>21</v>
      </c>
      <c r="C23" s="50"/>
      <c r="D23" s="5">
        <v>0</v>
      </c>
      <c r="E23" s="5">
        <v>0</v>
      </c>
      <c r="F23" s="5">
        <f t="shared" si="1"/>
        <v>0</v>
      </c>
    </row>
    <row r="24" spans="1:6" x14ac:dyDescent="0.25">
      <c r="A24" s="6" t="s">
        <v>24</v>
      </c>
      <c r="B24" s="4" t="s">
        <v>21</v>
      </c>
      <c r="C24" s="50"/>
      <c r="D24" s="5">
        <v>0</v>
      </c>
      <c r="E24" s="5">
        <v>0</v>
      </c>
      <c r="F24" s="5">
        <f t="shared" si="1"/>
        <v>0</v>
      </c>
    </row>
    <row r="25" spans="1:6" x14ac:dyDescent="0.25">
      <c r="A25" s="6" t="s">
        <v>25</v>
      </c>
      <c r="B25" s="4" t="s">
        <v>21</v>
      </c>
      <c r="C25" s="50"/>
      <c r="D25" s="5">
        <v>0</v>
      </c>
      <c r="E25" s="5">
        <v>0</v>
      </c>
      <c r="F25" s="5">
        <f t="shared" si="1"/>
        <v>0</v>
      </c>
    </row>
    <row r="26" spans="1:6" x14ac:dyDescent="0.25">
      <c r="A26" s="6" t="s">
        <v>26</v>
      </c>
      <c r="B26" s="4" t="s">
        <v>21</v>
      </c>
      <c r="C26" s="50"/>
      <c r="D26" s="5">
        <v>0</v>
      </c>
      <c r="E26" s="5">
        <v>0</v>
      </c>
      <c r="F26" s="5">
        <f t="shared" si="1"/>
        <v>0</v>
      </c>
    </row>
    <row r="27" spans="1:6" x14ac:dyDescent="0.25">
      <c r="A27" s="6" t="s">
        <v>27</v>
      </c>
      <c r="B27" s="4" t="s">
        <v>21</v>
      </c>
      <c r="C27" s="50"/>
      <c r="D27" s="5">
        <v>0</v>
      </c>
      <c r="E27" s="5">
        <v>0</v>
      </c>
      <c r="F27" s="5">
        <f t="shared" si="1"/>
        <v>0</v>
      </c>
    </row>
    <row r="28" spans="1:6" x14ac:dyDescent="0.25">
      <c r="A28" s="6" t="s">
        <v>28</v>
      </c>
      <c r="B28" s="4" t="s">
        <v>21</v>
      </c>
      <c r="C28" s="50">
        <v>2</v>
      </c>
      <c r="D28" s="5">
        <v>0</v>
      </c>
      <c r="E28" s="5">
        <v>0</v>
      </c>
      <c r="F28" s="5">
        <f t="shared" si="1"/>
        <v>0</v>
      </c>
    </row>
    <row r="29" spans="1:6" x14ac:dyDescent="0.25">
      <c r="A29" s="6" t="s">
        <v>29</v>
      </c>
      <c r="B29" s="4" t="s">
        <v>21</v>
      </c>
      <c r="C29" s="50"/>
      <c r="D29" s="5">
        <v>0</v>
      </c>
      <c r="E29" s="5">
        <v>0</v>
      </c>
      <c r="F29" s="5">
        <f t="shared" si="1"/>
        <v>0</v>
      </c>
    </row>
    <row r="30" spans="1:6" x14ac:dyDescent="0.25">
      <c r="A30" s="55" t="s">
        <v>30</v>
      </c>
      <c r="B30" s="56"/>
      <c r="C30" s="50"/>
      <c r="D30" s="77">
        <v>0</v>
      </c>
      <c r="E30" s="77">
        <v>0</v>
      </c>
      <c r="F30" s="5">
        <f t="shared" si="1"/>
        <v>0</v>
      </c>
    </row>
    <row r="31" spans="1:6" x14ac:dyDescent="0.25">
      <c r="A31" s="55" t="s">
        <v>30</v>
      </c>
      <c r="B31" s="56"/>
      <c r="C31" s="50"/>
      <c r="D31" s="77">
        <v>0</v>
      </c>
      <c r="E31" s="77">
        <v>0</v>
      </c>
      <c r="F31" s="5">
        <f t="shared" si="1"/>
        <v>0</v>
      </c>
    </row>
    <row r="32" spans="1:6" x14ac:dyDescent="0.25">
      <c r="A32" s="55" t="s">
        <v>30</v>
      </c>
      <c r="B32" s="56"/>
      <c r="C32" s="50"/>
      <c r="D32" s="77">
        <v>0</v>
      </c>
      <c r="E32" s="77">
        <v>0</v>
      </c>
      <c r="F32" s="5">
        <f t="shared" si="1"/>
        <v>0</v>
      </c>
    </row>
    <row r="33" spans="1:6" x14ac:dyDescent="0.25">
      <c r="A33" s="143" t="s">
        <v>8</v>
      </c>
      <c r="B33" s="143"/>
      <c r="C33" s="143"/>
      <c r="D33" s="143"/>
      <c r="E33" s="143"/>
      <c r="F33" s="8">
        <f>SUM(F14:F32)</f>
        <v>0</v>
      </c>
    </row>
    <row r="34" spans="1:6" ht="6.75" customHeight="1" x14ac:dyDescent="0.25">
      <c r="A34" s="120"/>
      <c r="B34" s="120"/>
      <c r="C34" s="120"/>
      <c r="D34" s="120"/>
      <c r="E34" s="120"/>
      <c r="F34" s="120"/>
    </row>
    <row r="35" spans="1:6" ht="15.75" x14ac:dyDescent="0.25">
      <c r="A35" s="3" t="s">
        <v>31</v>
      </c>
      <c r="B35" s="2" t="s">
        <v>2</v>
      </c>
      <c r="C35" s="1" t="s">
        <v>3</v>
      </c>
      <c r="D35" s="1" t="s">
        <v>4</v>
      </c>
      <c r="E35" s="1" t="s">
        <v>5</v>
      </c>
      <c r="F35" s="120"/>
    </row>
    <row r="36" spans="1:6" ht="15.75" x14ac:dyDescent="0.25">
      <c r="A36" s="32" t="s">
        <v>44</v>
      </c>
      <c r="B36" s="33" t="s">
        <v>6</v>
      </c>
      <c r="C36" s="57"/>
      <c r="D36" s="58"/>
      <c r="E36" s="9">
        <f t="shared" ref="E36:E38" si="2">+C36*D36</f>
        <v>0</v>
      </c>
      <c r="F36" s="120"/>
    </row>
    <row r="37" spans="1:6" ht="15.75" x14ac:dyDescent="0.25">
      <c r="A37" s="55" t="s">
        <v>30</v>
      </c>
      <c r="B37" s="56"/>
      <c r="C37" s="57"/>
      <c r="D37" s="58"/>
      <c r="E37" s="9">
        <f t="shared" si="2"/>
        <v>0</v>
      </c>
      <c r="F37" s="120"/>
    </row>
    <row r="38" spans="1:6" x14ac:dyDescent="0.25">
      <c r="A38" s="55" t="s">
        <v>30</v>
      </c>
      <c r="B38" s="56"/>
      <c r="C38" s="59"/>
      <c r="D38" s="60"/>
      <c r="E38" s="5">
        <f t="shared" si="2"/>
        <v>0</v>
      </c>
      <c r="F38" s="120"/>
    </row>
    <row r="39" spans="1:6" ht="15" customHeight="1" x14ac:dyDescent="0.25">
      <c r="A39" s="121" t="s">
        <v>32</v>
      </c>
      <c r="B39" s="121"/>
      <c r="C39" s="121"/>
      <c r="D39" s="7" t="s">
        <v>8</v>
      </c>
      <c r="E39" s="10">
        <f>SUM(E36:E38)</f>
        <v>0</v>
      </c>
      <c r="F39" s="120"/>
    </row>
    <row r="40" spans="1:6" ht="15.75" thickBot="1" x14ac:dyDescent="0.3">
      <c r="A40" s="122" t="s">
        <v>45</v>
      </c>
      <c r="B40" s="122"/>
      <c r="C40" s="122"/>
      <c r="D40" s="122"/>
      <c r="E40" s="122"/>
      <c r="F40" s="120"/>
    </row>
    <row r="41" spans="1:6" ht="21.75" thickBot="1" x14ac:dyDescent="0.4">
      <c r="A41" s="135" t="s">
        <v>33</v>
      </c>
      <c r="B41" s="136"/>
      <c r="C41" s="136"/>
      <c r="D41" s="137"/>
      <c r="E41" s="12">
        <f>+E39+F33+E11</f>
        <v>0</v>
      </c>
      <c r="F41" s="109"/>
    </row>
    <row r="42" spans="1:6" ht="6.75" customHeight="1" x14ac:dyDescent="0.25">
      <c r="A42" s="140"/>
      <c r="B42" s="140"/>
      <c r="C42" s="140"/>
      <c r="D42" s="140"/>
      <c r="E42" s="140"/>
      <c r="F42" s="120"/>
    </row>
  </sheetData>
  <sheetProtection algorithmName="SHA-512" hashValue="qhN5orSJn9FLJlsI6UD5b8S84jOTHG36Y1Pl+vDFEU0ifsNiJ+6OoaMsJEgeljriPUx+QxsZE+Vl/Te/cgmMXw==" saltValue="0C0TZyKt7GmFDzLVtiTcXQ==" spinCount="100000" sheet="1" objects="1" scenarios="1"/>
  <protectedRanges>
    <protectedRange sqref="D30:E32" name="Range1"/>
  </protectedRanges>
  <mergeCells count="19">
    <mergeCell ref="A1:F1"/>
    <mergeCell ref="A2:F2"/>
    <mergeCell ref="A4:F4"/>
    <mergeCell ref="A5:F5"/>
    <mergeCell ref="A6:F6"/>
    <mergeCell ref="A3:F3"/>
    <mergeCell ref="A42:F42"/>
    <mergeCell ref="A7:D7"/>
    <mergeCell ref="F9:F11"/>
    <mergeCell ref="F35:F41"/>
    <mergeCell ref="A39:C39"/>
    <mergeCell ref="A40:E40"/>
    <mergeCell ref="A41:D41"/>
    <mergeCell ref="A11:D11"/>
    <mergeCell ref="A33:E33"/>
    <mergeCell ref="E7:F7"/>
    <mergeCell ref="A8:F8"/>
    <mergeCell ref="A12:F12"/>
    <mergeCell ref="A34:F34"/>
  </mergeCells>
  <pageMargins left="0.7" right="0.7" top="0.75" bottom="0.75" header="0.3" footer="0.3"/>
  <pageSetup scale="7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ADFE3-893C-418F-A023-9676FC801D2F}">
  <sheetPr codeName="Sheet9">
    <pageSetUpPr fitToPage="1"/>
  </sheetPr>
  <dimension ref="A1:H42"/>
  <sheetViews>
    <sheetView zoomScale="80" zoomScaleNormal="80" workbookViewId="0">
      <selection activeCell="J33" sqref="J33"/>
    </sheetView>
  </sheetViews>
  <sheetFormatPr defaultRowHeight="15" x14ac:dyDescent="0.25"/>
  <cols>
    <col min="1" max="1" width="34.5703125" customWidth="1"/>
    <col min="2" max="2" width="9.5703125" customWidth="1"/>
    <col min="3" max="3" width="17" customWidth="1"/>
    <col min="4" max="4" width="21.140625" customWidth="1"/>
    <col min="5" max="5" width="22.5703125" customWidth="1"/>
    <col min="6" max="6" width="18.28515625" customWidth="1"/>
  </cols>
  <sheetData>
    <row r="1" spans="1:8" ht="21" x14ac:dyDescent="0.35">
      <c r="A1" s="123" t="s">
        <v>130</v>
      </c>
      <c r="B1" s="123"/>
      <c r="C1" s="123"/>
      <c r="D1" s="123"/>
      <c r="E1" s="123"/>
      <c r="F1" s="123"/>
    </row>
    <row r="2" spans="1:8" x14ac:dyDescent="0.25">
      <c r="A2" s="124" t="s">
        <v>0</v>
      </c>
      <c r="B2" s="124"/>
      <c r="C2" s="124"/>
      <c r="D2" s="124"/>
      <c r="E2" s="124"/>
      <c r="F2" s="124"/>
    </row>
    <row r="3" spans="1:8" x14ac:dyDescent="0.25">
      <c r="A3" s="129" t="str">
        <f>+'Auto Population Input'!A2</f>
        <v>Type Contractor's Name Here</v>
      </c>
      <c r="B3" s="130"/>
      <c r="C3" s="130"/>
      <c r="D3" s="130"/>
      <c r="E3" s="130"/>
      <c r="F3" s="131"/>
    </row>
    <row r="4" spans="1:8" ht="22.15" customHeight="1" x14ac:dyDescent="0.25">
      <c r="A4" s="86" t="s">
        <v>34</v>
      </c>
      <c r="B4" s="126"/>
      <c r="C4" s="126"/>
      <c r="D4" s="126"/>
      <c r="E4" s="126"/>
      <c r="F4" s="126"/>
      <c r="G4" s="13"/>
      <c r="H4" s="13"/>
    </row>
    <row r="5" spans="1:8" ht="45" customHeight="1" x14ac:dyDescent="0.25">
      <c r="A5" s="127" t="s">
        <v>122</v>
      </c>
      <c r="B5" s="127"/>
      <c r="C5" s="127"/>
      <c r="D5" s="127"/>
      <c r="E5" s="127"/>
      <c r="F5" s="127"/>
      <c r="G5" s="14"/>
      <c r="H5" s="14"/>
    </row>
    <row r="6" spans="1:8" ht="35.25" customHeight="1" x14ac:dyDescent="0.25">
      <c r="A6" s="128" t="s">
        <v>35</v>
      </c>
      <c r="B6" s="128"/>
      <c r="C6" s="128"/>
      <c r="D6" s="128"/>
      <c r="E6" s="128"/>
      <c r="F6" s="128"/>
      <c r="G6" s="14"/>
      <c r="H6" s="14"/>
    </row>
    <row r="7" spans="1:8" ht="22.5" customHeight="1" x14ac:dyDescent="0.25">
      <c r="A7" s="125" t="s">
        <v>69</v>
      </c>
      <c r="B7" s="125"/>
      <c r="C7" s="125"/>
      <c r="D7" s="125"/>
      <c r="E7" s="125" t="s">
        <v>70</v>
      </c>
      <c r="F7" s="125"/>
    </row>
    <row r="8" spans="1:8" ht="8.25" customHeight="1" x14ac:dyDescent="0.25">
      <c r="A8" s="120"/>
      <c r="B8" s="120"/>
      <c r="C8" s="120"/>
      <c r="D8" s="120"/>
      <c r="E8" s="120"/>
      <c r="F8" s="120"/>
    </row>
    <row r="9" spans="1:8" ht="15.75" x14ac:dyDescent="0.25">
      <c r="A9" s="1" t="s">
        <v>1</v>
      </c>
      <c r="B9" s="2" t="s">
        <v>2</v>
      </c>
      <c r="C9" s="1" t="s">
        <v>3</v>
      </c>
      <c r="D9" s="1" t="s">
        <v>4</v>
      </c>
      <c r="E9" s="1" t="s">
        <v>5</v>
      </c>
      <c r="F9" s="120"/>
    </row>
    <row r="10" spans="1:8" x14ac:dyDescent="0.25">
      <c r="A10" s="6" t="s">
        <v>7</v>
      </c>
      <c r="B10" s="4" t="s">
        <v>6</v>
      </c>
      <c r="C10" s="50">
        <v>1445</v>
      </c>
      <c r="D10" s="49">
        <v>0</v>
      </c>
      <c r="E10" s="5">
        <f t="shared" ref="E10" si="0">+D10*C10</f>
        <v>0</v>
      </c>
      <c r="F10" s="120"/>
    </row>
    <row r="11" spans="1:8" x14ac:dyDescent="0.25">
      <c r="A11" s="142" t="s">
        <v>8</v>
      </c>
      <c r="B11" s="142"/>
      <c r="C11" s="142"/>
      <c r="D11" s="142"/>
      <c r="E11" s="8">
        <f>SUM(E10:E10)</f>
        <v>0</v>
      </c>
      <c r="F11" s="120"/>
    </row>
    <row r="12" spans="1:8" ht="6.75" customHeight="1" x14ac:dyDescent="0.25">
      <c r="A12" s="120"/>
      <c r="B12" s="120"/>
      <c r="C12" s="120"/>
      <c r="D12" s="120"/>
      <c r="E12" s="120"/>
      <c r="F12" s="120"/>
    </row>
    <row r="13" spans="1:8" ht="15.75" x14ac:dyDescent="0.25">
      <c r="A13" s="3" t="s">
        <v>9</v>
      </c>
      <c r="B13" s="2" t="s">
        <v>2</v>
      </c>
      <c r="C13" s="1" t="s">
        <v>3</v>
      </c>
      <c r="D13" s="1" t="s">
        <v>10</v>
      </c>
      <c r="E13" s="1" t="s">
        <v>11</v>
      </c>
      <c r="F13" s="1" t="s">
        <v>5</v>
      </c>
    </row>
    <row r="14" spans="1:8" x14ac:dyDescent="0.25">
      <c r="A14" s="6" t="s">
        <v>13</v>
      </c>
      <c r="B14" s="4" t="s">
        <v>12</v>
      </c>
      <c r="C14" s="50"/>
      <c r="D14" s="5" cm="1">
        <f t="array" ref="D14:E29">+'Auto Population Input'!C7:D22</f>
        <v>0</v>
      </c>
      <c r="E14" s="5">
        <v>0</v>
      </c>
      <c r="F14" s="5">
        <f t="shared" ref="F14:F32" si="1">+(C14*D14)+(C14*E14)</f>
        <v>0</v>
      </c>
    </row>
    <row r="15" spans="1:8" x14ac:dyDescent="0.25">
      <c r="A15" s="6" t="s">
        <v>14</v>
      </c>
      <c r="B15" s="4" t="s">
        <v>12</v>
      </c>
      <c r="C15" s="50">
        <v>100</v>
      </c>
      <c r="D15" s="5">
        <v>0</v>
      </c>
      <c r="E15" s="5">
        <v>0</v>
      </c>
      <c r="F15" s="5">
        <f t="shared" si="1"/>
        <v>0</v>
      </c>
    </row>
    <row r="16" spans="1:8" x14ac:dyDescent="0.25">
      <c r="A16" s="6" t="s">
        <v>15</v>
      </c>
      <c r="B16" s="4" t="s">
        <v>12</v>
      </c>
      <c r="C16" s="50"/>
      <c r="D16" s="5">
        <v>0</v>
      </c>
      <c r="E16" s="5">
        <v>0</v>
      </c>
      <c r="F16" s="5">
        <f t="shared" si="1"/>
        <v>0</v>
      </c>
    </row>
    <row r="17" spans="1:6" x14ac:dyDescent="0.25">
      <c r="A17" s="6" t="s">
        <v>16</v>
      </c>
      <c r="B17" s="4" t="s">
        <v>12</v>
      </c>
      <c r="C17" s="50"/>
      <c r="D17" s="5">
        <v>0</v>
      </c>
      <c r="E17" s="5">
        <v>0</v>
      </c>
      <c r="F17" s="5">
        <f t="shared" si="1"/>
        <v>0</v>
      </c>
    </row>
    <row r="18" spans="1:6" x14ac:dyDescent="0.25">
      <c r="A18" s="6" t="s">
        <v>17</v>
      </c>
      <c r="B18" s="4" t="s">
        <v>12</v>
      </c>
      <c r="C18" s="50"/>
      <c r="D18" s="5">
        <v>0</v>
      </c>
      <c r="E18" s="5">
        <v>0</v>
      </c>
      <c r="F18" s="5">
        <f t="shared" si="1"/>
        <v>0</v>
      </c>
    </row>
    <row r="19" spans="1:6" x14ac:dyDescent="0.25">
      <c r="A19" s="6" t="s">
        <v>18</v>
      </c>
      <c r="B19" s="4" t="s">
        <v>12</v>
      </c>
      <c r="C19" s="50"/>
      <c r="D19" s="5">
        <v>0</v>
      </c>
      <c r="E19" s="5">
        <v>0</v>
      </c>
      <c r="F19" s="5">
        <f t="shared" si="1"/>
        <v>0</v>
      </c>
    </row>
    <row r="20" spans="1:6" x14ac:dyDescent="0.25">
      <c r="A20" s="6" t="s">
        <v>19</v>
      </c>
      <c r="B20" s="4" t="s">
        <v>12</v>
      </c>
      <c r="C20" s="50"/>
      <c r="D20" s="5">
        <v>0</v>
      </c>
      <c r="E20" s="5">
        <v>0</v>
      </c>
      <c r="F20" s="5">
        <f t="shared" si="1"/>
        <v>0</v>
      </c>
    </row>
    <row r="21" spans="1:6" x14ac:dyDescent="0.25">
      <c r="A21" s="6" t="s">
        <v>20</v>
      </c>
      <c r="B21" s="4" t="s">
        <v>21</v>
      </c>
      <c r="C21" s="50"/>
      <c r="D21" s="5">
        <v>0</v>
      </c>
      <c r="E21" s="5">
        <v>0</v>
      </c>
      <c r="F21" s="5">
        <f t="shared" si="1"/>
        <v>0</v>
      </c>
    </row>
    <row r="22" spans="1:6" x14ac:dyDescent="0.25">
      <c r="A22" s="6" t="s">
        <v>22</v>
      </c>
      <c r="B22" s="4" t="s">
        <v>21</v>
      </c>
      <c r="C22" s="50"/>
      <c r="D22" s="5">
        <v>0</v>
      </c>
      <c r="E22" s="5">
        <v>0</v>
      </c>
      <c r="F22" s="5">
        <f t="shared" si="1"/>
        <v>0</v>
      </c>
    </row>
    <row r="23" spans="1:6" x14ac:dyDescent="0.25">
      <c r="A23" s="6" t="s">
        <v>23</v>
      </c>
      <c r="B23" s="4" t="s">
        <v>21</v>
      </c>
      <c r="C23" s="50"/>
      <c r="D23" s="5">
        <v>0</v>
      </c>
      <c r="E23" s="5">
        <v>0</v>
      </c>
      <c r="F23" s="5">
        <f t="shared" si="1"/>
        <v>0</v>
      </c>
    </row>
    <row r="24" spans="1:6" x14ac:dyDescent="0.25">
      <c r="A24" s="6" t="s">
        <v>24</v>
      </c>
      <c r="B24" s="4" t="s">
        <v>21</v>
      </c>
      <c r="C24" s="50"/>
      <c r="D24" s="5">
        <v>0</v>
      </c>
      <c r="E24" s="5">
        <v>0</v>
      </c>
      <c r="F24" s="5">
        <f t="shared" si="1"/>
        <v>0</v>
      </c>
    </row>
    <row r="25" spans="1:6" x14ac:dyDescent="0.25">
      <c r="A25" s="6" t="s">
        <v>25</v>
      </c>
      <c r="B25" s="4" t="s">
        <v>21</v>
      </c>
      <c r="C25" s="50"/>
      <c r="D25" s="5">
        <v>0</v>
      </c>
      <c r="E25" s="5">
        <v>0</v>
      </c>
      <c r="F25" s="5">
        <f t="shared" si="1"/>
        <v>0</v>
      </c>
    </row>
    <row r="26" spans="1:6" x14ac:dyDescent="0.25">
      <c r="A26" s="6" t="s">
        <v>26</v>
      </c>
      <c r="B26" s="4" t="s">
        <v>21</v>
      </c>
      <c r="C26" s="50"/>
      <c r="D26" s="5">
        <v>0</v>
      </c>
      <c r="E26" s="5">
        <v>0</v>
      </c>
      <c r="F26" s="5">
        <f t="shared" si="1"/>
        <v>0</v>
      </c>
    </row>
    <row r="27" spans="1:6" x14ac:dyDescent="0.25">
      <c r="A27" s="6" t="s">
        <v>27</v>
      </c>
      <c r="B27" s="4" t="s">
        <v>21</v>
      </c>
      <c r="C27" s="50"/>
      <c r="D27" s="5">
        <v>0</v>
      </c>
      <c r="E27" s="5">
        <v>0</v>
      </c>
      <c r="F27" s="5">
        <f t="shared" si="1"/>
        <v>0</v>
      </c>
    </row>
    <row r="28" spans="1:6" x14ac:dyDescent="0.25">
      <c r="A28" s="6" t="s">
        <v>28</v>
      </c>
      <c r="B28" s="4" t="s">
        <v>21</v>
      </c>
      <c r="C28" s="50">
        <v>1</v>
      </c>
      <c r="D28" s="5">
        <v>0</v>
      </c>
      <c r="E28" s="5">
        <v>0</v>
      </c>
      <c r="F28" s="5">
        <f t="shared" si="1"/>
        <v>0</v>
      </c>
    </row>
    <row r="29" spans="1:6" x14ac:dyDescent="0.25">
      <c r="A29" s="6" t="s">
        <v>29</v>
      </c>
      <c r="B29" s="4" t="s">
        <v>21</v>
      </c>
      <c r="C29" s="50"/>
      <c r="D29" s="5">
        <v>0</v>
      </c>
      <c r="E29" s="5">
        <v>0</v>
      </c>
      <c r="F29" s="5">
        <f t="shared" si="1"/>
        <v>0</v>
      </c>
    </row>
    <row r="30" spans="1:6" x14ac:dyDescent="0.25">
      <c r="A30" s="55" t="s">
        <v>30</v>
      </c>
      <c r="B30" s="56"/>
      <c r="C30" s="50"/>
      <c r="D30" s="77">
        <v>0</v>
      </c>
      <c r="E30" s="77">
        <v>0</v>
      </c>
      <c r="F30" s="5">
        <f t="shared" si="1"/>
        <v>0</v>
      </c>
    </row>
    <row r="31" spans="1:6" x14ac:dyDescent="0.25">
      <c r="A31" s="55" t="s">
        <v>30</v>
      </c>
      <c r="B31" s="56"/>
      <c r="C31" s="50"/>
      <c r="D31" s="77">
        <v>0</v>
      </c>
      <c r="E31" s="77">
        <v>0</v>
      </c>
      <c r="F31" s="5">
        <f t="shared" si="1"/>
        <v>0</v>
      </c>
    </row>
    <row r="32" spans="1:6" x14ac:dyDescent="0.25">
      <c r="A32" s="55" t="s">
        <v>30</v>
      </c>
      <c r="B32" s="56"/>
      <c r="C32" s="50"/>
      <c r="D32" s="77">
        <v>0</v>
      </c>
      <c r="E32" s="77">
        <v>0</v>
      </c>
      <c r="F32" s="5">
        <f t="shared" si="1"/>
        <v>0</v>
      </c>
    </row>
    <row r="33" spans="1:6" x14ac:dyDescent="0.25">
      <c r="A33" s="143" t="s">
        <v>8</v>
      </c>
      <c r="B33" s="143"/>
      <c r="C33" s="143"/>
      <c r="D33" s="143"/>
      <c r="E33" s="143"/>
      <c r="F33" s="8">
        <f>SUM(F14:F32)</f>
        <v>0</v>
      </c>
    </row>
    <row r="34" spans="1:6" ht="6.75" customHeight="1" x14ac:dyDescent="0.25">
      <c r="A34" s="120"/>
      <c r="B34" s="120"/>
      <c r="C34" s="120"/>
      <c r="D34" s="120"/>
      <c r="E34" s="120"/>
      <c r="F34" s="120"/>
    </row>
    <row r="35" spans="1:6" ht="15.75" x14ac:dyDescent="0.25">
      <c r="A35" s="3" t="s">
        <v>31</v>
      </c>
      <c r="B35" s="2" t="s">
        <v>2</v>
      </c>
      <c r="C35" s="1" t="s">
        <v>3</v>
      </c>
      <c r="D35" s="1" t="s">
        <v>4</v>
      </c>
      <c r="E35" s="1" t="s">
        <v>5</v>
      </c>
      <c r="F35" s="120"/>
    </row>
    <row r="36" spans="1:6" ht="15.75" x14ac:dyDescent="0.25">
      <c r="A36" s="32" t="s">
        <v>44</v>
      </c>
      <c r="B36" s="33" t="s">
        <v>6</v>
      </c>
      <c r="C36" s="57"/>
      <c r="D36" s="58"/>
      <c r="E36" s="9">
        <f t="shared" ref="E36:E38" si="2">+C36*D36</f>
        <v>0</v>
      </c>
      <c r="F36" s="120"/>
    </row>
    <row r="37" spans="1:6" ht="15.75" x14ac:dyDescent="0.25">
      <c r="A37" s="55" t="s">
        <v>30</v>
      </c>
      <c r="B37" s="56"/>
      <c r="C37" s="57"/>
      <c r="D37" s="58"/>
      <c r="E37" s="9">
        <f t="shared" si="2"/>
        <v>0</v>
      </c>
      <c r="F37" s="120"/>
    </row>
    <row r="38" spans="1:6" x14ac:dyDescent="0.25">
      <c r="A38" s="55" t="s">
        <v>30</v>
      </c>
      <c r="B38" s="56"/>
      <c r="C38" s="59"/>
      <c r="D38" s="60"/>
      <c r="E38" s="5">
        <f t="shared" si="2"/>
        <v>0</v>
      </c>
      <c r="F38" s="120"/>
    </row>
    <row r="39" spans="1:6" ht="15" customHeight="1" x14ac:dyDescent="0.25">
      <c r="A39" s="121" t="s">
        <v>32</v>
      </c>
      <c r="B39" s="121"/>
      <c r="C39" s="121"/>
      <c r="D39" s="7" t="s">
        <v>8</v>
      </c>
      <c r="E39" s="10">
        <f>SUM(E36:E38)</f>
        <v>0</v>
      </c>
      <c r="F39" s="120"/>
    </row>
    <row r="40" spans="1:6" ht="15.75" thickBot="1" x14ac:dyDescent="0.3">
      <c r="A40" s="122" t="s">
        <v>45</v>
      </c>
      <c r="B40" s="122"/>
      <c r="C40" s="122"/>
      <c r="D40" s="122"/>
      <c r="E40" s="122"/>
      <c r="F40" s="120"/>
    </row>
    <row r="41" spans="1:6" ht="21.75" thickBot="1" x14ac:dyDescent="0.4">
      <c r="A41" s="135" t="s">
        <v>33</v>
      </c>
      <c r="B41" s="136"/>
      <c r="C41" s="136"/>
      <c r="D41" s="137"/>
      <c r="E41" s="12">
        <f>+E39+F33+E11</f>
        <v>0</v>
      </c>
      <c r="F41" s="109"/>
    </row>
    <row r="42" spans="1:6" ht="6.75" customHeight="1" x14ac:dyDescent="0.25">
      <c r="A42" s="140"/>
      <c r="B42" s="140"/>
      <c r="C42" s="140"/>
      <c r="D42" s="140"/>
      <c r="E42" s="140"/>
      <c r="F42" s="120"/>
    </row>
  </sheetData>
  <sheetProtection algorithmName="SHA-512" hashValue="r6Wd86NvIDGeYDN9Vl9ESDvjdPNNMSEgDSTQvca9eGfdHqrldfDw2Ddigu7qGgEAqzY4sY25UKyPJhaKMEC15w==" saltValue="/F6DfHmpf2yovsyJLVwP8A==" spinCount="100000" sheet="1" objects="1" scenarios="1"/>
  <protectedRanges>
    <protectedRange sqref="D30:E32" name="Range1"/>
  </protectedRanges>
  <mergeCells count="19">
    <mergeCell ref="A6:F6"/>
    <mergeCell ref="A8:F8"/>
    <mergeCell ref="A12:F12"/>
    <mergeCell ref="A34:F34"/>
    <mergeCell ref="A1:F1"/>
    <mergeCell ref="A2:F2"/>
    <mergeCell ref="A4:F4"/>
    <mergeCell ref="A5:F5"/>
    <mergeCell ref="A3:F3"/>
    <mergeCell ref="A42:F42"/>
    <mergeCell ref="A7:D7"/>
    <mergeCell ref="F9:F11"/>
    <mergeCell ref="F35:F41"/>
    <mergeCell ref="A39:C39"/>
    <mergeCell ref="A40:E40"/>
    <mergeCell ref="A41:D41"/>
    <mergeCell ref="A11:D11"/>
    <mergeCell ref="A33:E33"/>
    <mergeCell ref="E7:F7"/>
  </mergeCells>
  <pageMargins left="0.7" right="0.7" top="0.75" bottom="0.75" header="0.3" footer="0.3"/>
  <pageSetup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Auto Population Input</vt:lpstr>
      <vt:lpstr>Summary</vt:lpstr>
      <vt:lpstr>Hazel Top Ct</vt:lpstr>
      <vt:lpstr>Helena Run Dr</vt:lpstr>
      <vt:lpstr>Shenandoah Dr</vt:lpstr>
      <vt:lpstr>Apricot Av</vt:lpstr>
      <vt:lpstr>Apricot Wy</vt:lpstr>
      <vt:lpstr>Banyan St</vt:lpstr>
      <vt:lpstr>Cinnamon Av</vt:lpstr>
      <vt:lpstr>Daffodil Av</vt:lpstr>
      <vt:lpstr>Daffodil Ct</vt:lpstr>
      <vt:lpstr>E. Bluebell Av</vt:lpstr>
      <vt:lpstr>Honeysuckle St</vt:lpstr>
      <vt:lpstr>Seagrape Av</vt:lpstr>
      <vt:lpstr>Hubbard St</vt:lpstr>
      <vt:lpstr>Summary!Print_Area</vt:lpstr>
    </vt:vector>
  </TitlesOfParts>
  <Company>LCBCC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Sherk, Adam</dc:creator>
  <cp:lastModifiedBy>Pompos, Melanie</cp:lastModifiedBy>
  <cp:lastPrinted>2025-06-10T15:05:38Z</cp:lastPrinted>
  <dcterms:created xsi:type="dcterms:W3CDTF">2020-12-14T15:08:06Z</dcterms:created>
  <dcterms:modified xsi:type="dcterms:W3CDTF">2026-07-28T15:27:20Z</dcterms:modified>
</cp:coreProperties>
</file>