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lcbcc.sharepoint.com/sites/Procurement/Large Bid Documents/HR Solicitations for 2025/25-509 Insurance - Long and Short Term Disability/"/>
    </mc:Choice>
  </mc:AlternateContent>
  <xr:revisionPtr revIDLastSave="0" documentId="8_{67602F6B-5F3D-43D9-B664-03533D46E9BD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Rates" sheetId="1" r:id="rId1"/>
    <sheet name="Questions" sheetId="2" r:id="rId2"/>
  </sheets>
  <externalReferences>
    <externalReference r:id="rId3"/>
  </externalReferences>
  <definedNames>
    <definedName name="term">[1]Sheet4!$Q$2:$R$227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31" i="1"/>
  <c r="E66" i="1"/>
  <c r="E65" i="1"/>
  <c r="F72" i="1"/>
  <c r="E72" i="1"/>
  <c r="B58" i="1" l="1"/>
  <c r="B45" i="1"/>
  <c r="B55" i="1" s="1"/>
  <c r="B31" i="1"/>
  <c r="B53" i="1" s="1"/>
  <c r="B13" i="1"/>
  <c r="F34" i="1" l="1"/>
  <c r="F35" i="1"/>
  <c r="F36" i="1"/>
  <c r="F37" i="1"/>
  <c r="F38" i="1"/>
  <c r="F39" i="1"/>
  <c r="F40" i="1"/>
  <c r="F41" i="1"/>
  <c r="F42" i="1"/>
  <c r="F43" i="1"/>
  <c r="F44" i="1"/>
  <c r="E34" i="1"/>
  <c r="E35" i="1"/>
  <c r="E36" i="1"/>
  <c r="E37" i="1"/>
  <c r="E38" i="1"/>
  <c r="E39" i="1"/>
  <c r="E40" i="1"/>
  <c r="E41" i="1"/>
  <c r="E42" i="1"/>
  <c r="E43" i="1"/>
  <c r="E44" i="1"/>
  <c r="F20" i="1"/>
  <c r="F21" i="1"/>
  <c r="F22" i="1"/>
  <c r="F23" i="1"/>
  <c r="F24" i="1"/>
  <c r="F25" i="1"/>
  <c r="F26" i="1"/>
  <c r="F27" i="1"/>
  <c r="F28" i="1"/>
  <c r="F29" i="1"/>
  <c r="F30" i="1"/>
  <c r="E20" i="1"/>
  <c r="E21" i="1"/>
  <c r="E22" i="1"/>
  <c r="E23" i="1"/>
  <c r="E24" i="1"/>
  <c r="E25" i="1"/>
  <c r="E26" i="1"/>
  <c r="E27" i="1"/>
  <c r="E28" i="1"/>
  <c r="E29" i="1"/>
  <c r="E30" i="1"/>
  <c r="F66" i="1"/>
  <c r="F58" i="1"/>
  <c r="E58" i="1"/>
  <c r="F65" i="1" l="1"/>
  <c r="F49" i="1"/>
  <c r="F33" i="1"/>
  <c r="F19" i="1"/>
  <c r="F9" i="1"/>
  <c r="F45" i="1" l="1"/>
  <c r="E49" i="1" l="1"/>
  <c r="E19" i="1"/>
  <c r="E31" i="1" s="1"/>
  <c r="E9" i="1"/>
  <c r="E33" i="1"/>
  <c r="E53" i="1" l="1"/>
  <c r="F53" i="1"/>
  <c r="E55" i="1"/>
  <c r="F55" i="1"/>
  <c r="E13" i="1"/>
  <c r="F13" i="1"/>
  <c r="E45" i="1"/>
</calcChain>
</file>

<file path=xl/sharedStrings.xml><?xml version="1.0" encoding="utf-8"?>
<sst xmlns="http://schemas.openxmlformats.org/spreadsheetml/2006/main" count="110" uniqueCount="65">
  <si>
    <t>Lake County Government</t>
  </si>
  <si>
    <t>Life and Disability RFP Proposal</t>
  </si>
  <si>
    <t xml:space="preserve">1.  Complete the shaded cells for each line of coverage.  </t>
  </si>
  <si>
    <t>2.  Your proposed rates must be guaranteed for three (3) years (2025-26, 2026-27 and 2027-28) and a rate cap years four (4) and five (5).</t>
  </si>
  <si>
    <t>3.  You must submit this completed form with your proposal and include an electronic copy in Excel format per the Request for Proposal.</t>
  </si>
  <si>
    <t>Current Volume</t>
  </si>
  <si>
    <t>Current rate per $1,000</t>
  </si>
  <si>
    <t>Proposed Rate Per $1,000 per month</t>
  </si>
  <si>
    <t>Current Monthly Total Premium</t>
  </si>
  <si>
    <t xml:space="preserve">Proposed Monthly Premium Total </t>
  </si>
  <si>
    <t>Confirm Rates Guaranteed for 2025-26, 2026-27 and 2027-28 (y/n)</t>
  </si>
  <si>
    <t xml:space="preserve">Rate Cap for 2028-29 and Beyond                        (indicate %) </t>
  </si>
  <si>
    <t>Basic Life Cost</t>
  </si>
  <si>
    <t>Basic AD&amp;D Cost</t>
  </si>
  <si>
    <t>Total Monthly Basic Life &amp; AD&amp;D Premiums</t>
  </si>
  <si>
    <t>Additional Employee Life</t>
  </si>
  <si>
    <t>Under 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</si>
  <si>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</si>
  <si>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</si>
  <si>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</si>
  <si>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</si>
  <si>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</si>
  <si>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</si>
  <si>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</si>
  <si>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</si>
  <si>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</si>
  <si>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</si>
  <si>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</si>
  <si>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 xml:space="preserve">Total </t>
  </si>
  <si>
    <t>Spouse Life</t>
  </si>
  <si>
    <t>Child Life</t>
  </si>
  <si>
    <t>Additional Employee AD&amp;D</t>
  </si>
  <si>
    <t>Spouse AD&amp;D</t>
  </si>
  <si>
    <t>Child AD&amp;D</t>
  </si>
  <si>
    <t>Total Employee Paid Life and AD&amp;D</t>
  </si>
  <si>
    <t xml:space="preserve"> Annual Payroll Volume</t>
  </si>
  <si>
    <t>Current rate per $100 per month</t>
  </si>
  <si>
    <t>Proposed Rate Per $100 per month</t>
  </si>
  <si>
    <t>Long Term Disability</t>
  </si>
  <si>
    <t xml:space="preserve">Core - 180 </t>
  </si>
  <si>
    <t xml:space="preserve">Buy Down - 90 </t>
  </si>
  <si>
    <t>Total Monthly LTD Premium</t>
  </si>
  <si>
    <t>Weekly Covered Benefit</t>
  </si>
  <si>
    <t>Current rate per $10 of weekly covered benefit per month</t>
  </si>
  <si>
    <t xml:space="preserve">Proposed Rate Per $10 weekly covered benefit  </t>
  </si>
  <si>
    <t>Short Term Disability</t>
  </si>
  <si>
    <t>Total Monthly Short Term Disability</t>
  </si>
  <si>
    <t xml:space="preserve">Total Employee Paid </t>
  </si>
  <si>
    <t xml:space="preserve">Total Employer Paid </t>
  </si>
  <si>
    <t>2025 Life and Disability RFP Proposal</t>
  </si>
  <si>
    <t xml:space="preserve">Premium Questions: </t>
  </si>
  <si>
    <t xml:space="preserve">Question </t>
  </si>
  <si>
    <t xml:space="preserve">Response </t>
  </si>
  <si>
    <t xml:space="preserve">1. Confirm Spouse Life rates are based on Spouse’s own age. </t>
  </si>
  <si>
    <t>2.  Do your proposed rates include commissions? If so identify your company’s usual commissions for this proposal and estimate the annual commissions included in your proposed rates.</t>
  </si>
  <si>
    <t>3. If commissions are included in proposed rates, identify the independent agent(s) or broker(s) to receive these commissions and the specific services that will be provided.</t>
  </si>
  <si>
    <t>Performance Guarantees:</t>
  </si>
  <si>
    <t>1. Please indicate your proposed Customer Service performance standards, along with financial penalties you are willing to provide for failure to meet standards:</t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</si>
  <si>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Average speed of answer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</si>
  <si>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Call abandonment rate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</si>
  <si>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Member complaints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</si>
  <si>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Staff contact turnover</t>
    </r>
  </si>
  <si>
    <t>2.  Please indicate your proposed Claims Administration performance standards, along with financial penalties you are willing to provide for failure to meet standards:</t>
  </si>
  <si>
    <r>
      <t>·</t>
    </r>
    <r>
      <rPr>
        <sz val="7"/>
        <rFont val="Times New Roman"/>
        <family val="1"/>
      </rPr>
      <t xml:space="preserve">                  </t>
    </r>
    <r>
      <rPr>
        <sz val="12"/>
        <rFont val="Times New Roman"/>
        <family val="1"/>
      </rPr>
      <t>Claims turnaround time</t>
    </r>
  </si>
  <si>
    <r>
      <t>·</t>
    </r>
    <r>
      <rPr>
        <sz val="7"/>
        <rFont val="Times New Roman"/>
        <family val="1"/>
      </rPr>
      <t xml:space="preserve">                  </t>
    </r>
    <r>
      <rPr>
        <sz val="12"/>
        <rFont val="Times New Roman"/>
        <family val="1"/>
      </rPr>
      <t>Claims accuracy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</si>
</sst>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0"/>
    <numFmt numFmtId="167" formatCode="#,##0.0"/>
    <numFmt numFmtId="168" formatCode="_(&quot;$&quot;* #,##0_);_(&quot;$&quot;* \(#,##0\);_(&quot;$&quot;* &quot;-&quot;??_);_(@_)"/>
  </numFmts>
  <fonts count="16" x14ac:knownFonts="1">
    <font>
      <sz val="10"/>
      <name val="MS Sans Serif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b/>
      <sz val="12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MS Sans Serif"/>
    </font>
    <font>
      <b/>
      <sz val="10"/>
      <name val="MS Sans Serif"/>
    </font>
    <font>
      <sz val="12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>
      <alignment vertical="top"/>
    </xf>
    <xf numFmtId="0" fontId="3" fillId="0" borderId="0"/>
    <xf numFmtId="44" fontId="6" fillId="0" borderId="0" applyFont="0" applyFill="0" applyBorder="0" applyAlignment="0" applyProtection="0"/>
  </cellStyleXfs>
  <cellXfs count="67">
    <xf numFmtId="0" fontId="0" fillId="0" borderId="0" xfId="0"/>
    <xf numFmtId="0" fontId="4" fillId="2" borderId="1" xfId="3" applyFont="1" applyFill="1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horizontal="left" vertical="center" wrapText="1" indent="8"/>
    </xf>
    <xf numFmtId="0" fontId="9" fillId="0" borderId="3" xfId="0" applyFont="1" applyBorder="1" applyAlignment="1">
      <alignment horizontal="left" vertical="center" wrapText="1" indent="10"/>
    </xf>
    <xf numFmtId="0" fontId="11" fillId="2" borderId="1" xfId="3" applyFont="1" applyFill="1" applyBorder="1" applyAlignment="1">
      <alignment horizontal="left"/>
    </xf>
    <xf numFmtId="0" fontId="7" fillId="5" borderId="3" xfId="0" applyFont="1" applyFill="1" applyBorder="1" applyAlignment="1">
      <alignment horizontal="center"/>
    </xf>
    <xf numFmtId="0" fontId="5" fillId="0" borderId="2" xfId="3" applyFont="1" applyBorder="1" applyProtection="1">
      <protection locked="0"/>
    </xf>
    <xf numFmtId="0" fontId="5" fillId="0" borderId="2" xfId="3" applyFont="1" applyBorder="1"/>
    <xf numFmtId="0" fontId="15" fillId="0" borderId="0" xfId="0" applyFont="1" applyProtection="1">
      <protection locked="0"/>
    </xf>
    <xf numFmtId="0" fontId="12" fillId="2" borderId="1" xfId="3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 wrapText="1"/>
    </xf>
    <xf numFmtId="0" fontId="15" fillId="0" borderId="0" xfId="0" applyFont="1"/>
    <xf numFmtId="0" fontId="15" fillId="0" borderId="3" xfId="3" applyFont="1" applyBorder="1"/>
    <xf numFmtId="168" fontId="14" fillId="0" borderId="3" xfId="4" applyNumberFormat="1" applyFont="1" applyBorder="1" applyProtection="1"/>
    <xf numFmtId="166" fontId="15" fillId="0" borderId="3" xfId="3" applyNumberFormat="1" applyFont="1" applyBorder="1"/>
    <xf numFmtId="165" fontId="14" fillId="0" borderId="3" xfId="3" applyNumberFormat="1" applyFont="1" applyBorder="1"/>
    <xf numFmtId="0" fontId="15" fillId="3" borderId="3" xfId="0" applyFont="1" applyFill="1" applyBorder="1" applyProtection="1">
      <protection locked="0"/>
    </xf>
    <xf numFmtId="0" fontId="15" fillId="0" borderId="0" xfId="3" applyFont="1"/>
    <xf numFmtId="166" fontId="15" fillId="0" borderId="0" xfId="3" applyNumberFormat="1" applyFont="1"/>
    <xf numFmtId="165" fontId="15" fillId="0" borderId="0" xfId="0" applyNumberFormat="1" applyFont="1"/>
    <xf numFmtId="165" fontId="15" fillId="0" borderId="0" xfId="0" applyNumberFormat="1" applyFont="1" applyProtection="1">
      <protection locked="0"/>
    </xf>
    <xf numFmtId="164" fontId="15" fillId="0" borderId="0" xfId="3" applyNumberFormat="1" applyFont="1"/>
    <xf numFmtId="168" fontId="14" fillId="0" borderId="3" xfId="4" applyNumberFormat="1" applyFont="1" applyFill="1" applyBorder="1" applyProtection="1"/>
    <xf numFmtId="165" fontId="15" fillId="0" borderId="0" xfId="3" applyNumberFormat="1" applyFont="1"/>
    <xf numFmtId="9" fontId="15" fillId="0" borderId="0" xfId="1" applyFont="1" applyProtection="1">
      <protection locked="0"/>
    </xf>
    <xf numFmtId="0" fontId="14" fillId="0" borderId="2" xfId="0" applyFont="1" applyBorder="1"/>
    <xf numFmtId="3" fontId="14" fillId="0" borderId="0" xfId="3" applyNumberFormat="1" applyFont="1"/>
    <xf numFmtId="3" fontId="14" fillId="0" borderId="0" xfId="3" applyNumberFormat="1" applyFont="1" applyProtection="1">
      <protection locked="0"/>
    </xf>
    <xf numFmtId="167" fontId="14" fillId="0" borderId="0" xfId="3" applyNumberFormat="1" applyFont="1"/>
    <xf numFmtId="0" fontId="12" fillId="4" borderId="0" xfId="3" applyFont="1" applyFill="1" applyAlignment="1">
      <alignment horizontal="center"/>
    </xf>
    <xf numFmtId="0" fontId="12" fillId="4" borderId="0" xfId="3" applyFont="1" applyFill="1" applyAlignment="1">
      <alignment horizontal="center" wrapText="1"/>
    </xf>
    <xf numFmtId="0" fontId="12" fillId="4" borderId="0" xfId="3" applyFont="1" applyFill="1" applyAlignment="1" applyProtection="1">
      <alignment horizontal="center" wrapText="1"/>
      <protection locked="0"/>
    </xf>
    <xf numFmtId="0" fontId="15" fillId="0" borderId="3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166" fontId="14" fillId="0" borderId="3" xfId="3" applyNumberFormat="1" applyFont="1" applyBorder="1"/>
    <xf numFmtId="0" fontId="14" fillId="0" borderId="0" xfId="0" applyFont="1" applyProtection="1">
      <protection locked="0"/>
    </xf>
    <xf numFmtId="164" fontId="15" fillId="0" borderId="0" xfId="3" applyNumberFormat="1" applyFont="1" applyProtection="1">
      <protection locked="0"/>
    </xf>
    <xf numFmtId="164" fontId="15" fillId="0" borderId="0" xfId="0" applyNumberFormat="1" applyFont="1" applyProtection="1">
      <protection locked="0"/>
    </xf>
    <xf numFmtId="164" fontId="13" fillId="3" borderId="3" xfId="3" applyNumberFormat="1" applyFont="1" applyFill="1" applyBorder="1" applyProtection="1">
      <protection locked="0"/>
    </xf>
    <xf numFmtId="8" fontId="15" fillId="0" borderId="0" xfId="0" applyNumberFormat="1" applyFont="1" applyProtection="1">
      <protection locked="0"/>
    </xf>
    <xf numFmtId="165" fontId="15" fillId="0" borderId="3" xfId="3" applyNumberFormat="1" applyFont="1" applyBorder="1"/>
    <xf numFmtId="165" fontId="15" fillId="0" borderId="0" xfId="3" applyNumberFormat="1" applyFont="1" applyProtection="1">
      <protection locked="0"/>
    </xf>
    <xf numFmtId="44" fontId="15" fillId="0" borderId="0" xfId="0" applyNumberFormat="1" applyFont="1" applyProtection="1">
      <protection locked="0"/>
    </xf>
    <xf numFmtId="0" fontId="14" fillId="0" borderId="0" xfId="0" applyFont="1"/>
    <xf numFmtId="168" fontId="14" fillId="0" borderId="0" xfId="4" applyNumberFormat="1" applyFont="1" applyBorder="1" applyProtection="1"/>
    <xf numFmtId="0" fontId="15" fillId="0" borderId="0" xfId="3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165" fontId="14" fillId="0" borderId="0" xfId="3" applyNumberFormat="1" applyFont="1"/>
    <xf numFmtId="44" fontId="15" fillId="0" borderId="0" xfId="3" applyNumberFormat="1" applyFont="1"/>
    <xf numFmtId="0" fontId="15" fillId="0" borderId="0" xfId="3" applyFont="1" applyProtection="1">
      <protection locked="0"/>
    </xf>
    <xf numFmtId="44" fontId="15" fillId="0" borderId="0" xfId="4" applyFont="1" applyProtection="1">
      <protection locked="0"/>
    </xf>
    <xf numFmtId="0" fontId="15" fillId="0" borderId="0" xfId="3" applyFont="1" applyAlignment="1" applyProtection="1">
      <alignment horizontal="center" vertical="center"/>
      <protection locked="0"/>
    </xf>
    <xf numFmtId="44" fontId="15" fillId="0" borderId="0" xfId="4" applyFont="1" applyFill="1" applyBorder="1" applyProtection="1">
      <protection locked="0"/>
    </xf>
    <xf numFmtId="166" fontId="15" fillId="0" borderId="0" xfId="3" applyNumberFormat="1" applyFont="1" applyProtection="1">
      <protection locked="0"/>
    </xf>
    <xf numFmtId="166" fontId="15" fillId="3" borderId="3" xfId="3" applyNumberFormat="1" applyFont="1" applyFill="1" applyBorder="1" applyProtection="1">
      <protection locked="0"/>
    </xf>
    <xf numFmtId="166" fontId="15" fillId="3" borderId="3" xfId="4" applyNumberFormat="1" applyFont="1" applyFill="1" applyBorder="1" applyProtection="1">
      <protection locked="0"/>
    </xf>
    <xf numFmtId="0" fontId="2" fillId="0" borderId="0" xfId="2" applyFont="1" applyAlignment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5" xfId="0" applyFont="1" applyFill="1" applyBorder="1" applyAlignment="1" applyProtection="1">
      <alignment horizontal="center"/>
      <protection locked="0"/>
    </xf>
    <xf numFmtId="0" fontId="15" fillId="3" borderId="6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15" fillId="3" borderId="3" xfId="0" applyFont="1" applyFill="1" applyBorder="1" applyAlignment="1" applyProtection="1">
      <alignment horizontal="center"/>
      <protection locked="0"/>
    </xf>
    <xf numFmtId="0" fontId="14" fillId="0" borderId="0" xfId="2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2" fillId="0" borderId="0" xfId="2" applyFont="1" applyAlignment="1">
      <alignment horizontal="center"/>
    </xf>
  </cellXfs>
  <cellStyles count="5">
    <cellStyle name="Currency" xfId="4" builtinId="4"/>
    <cellStyle name="Normal" xfId="0" builtinId="0"/>
    <cellStyle name="Normal 6" xfId="2" xr:uid="{00000000-0005-0000-0000-000002000000}"/>
    <cellStyle name="Normal_Sheet1" xfId="3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range%20County%20Government\RFPs%20for%202007%20Plan%20Year\Census%20Information\Comptroller%20Census%20Data%20as%20of%2002-03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QUERY"/>
    </sheetNames>
    <sheetDataSet>
      <sheetData sheetId="0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="90" zoomScaleNormal="90" workbookViewId="0">
      <selection activeCell="E5" sqref="E5"/>
    </sheetView>
  </sheetViews>
  <sheetFormatPr defaultColWidth="9.33203125" defaultRowHeight="14.4" outlineLevelRow="1" x14ac:dyDescent="0.3"/>
  <cols>
    <col min="1" max="1" width="43.44140625" style="10" customWidth="1"/>
    <col min="2" max="2" width="23.44140625" style="10" bestFit="1" customWidth="1"/>
    <col min="3" max="3" width="17.5546875" style="10" customWidth="1"/>
    <col min="4" max="4" width="21.5546875" style="10" customWidth="1"/>
    <col min="5" max="5" width="19.44140625" style="10" customWidth="1"/>
    <col min="6" max="8" width="15.5546875" style="10" customWidth="1"/>
    <col min="9" max="9" width="13.5546875" style="10" bestFit="1" customWidth="1"/>
    <col min="10" max="10" width="9.33203125" style="10"/>
    <col min="11" max="11" width="13.5546875" style="10" bestFit="1" customWidth="1"/>
    <col min="12" max="16384" width="9.33203125" style="10"/>
  </cols>
  <sheetData>
    <row r="1" spans="1:12" x14ac:dyDescent="0.3">
      <c r="A1" s="64" t="s">
        <v>0</v>
      </c>
      <c r="B1" s="64"/>
      <c r="C1" s="64"/>
      <c r="D1" s="64"/>
      <c r="E1" s="64"/>
      <c r="F1" s="64"/>
    </row>
    <row r="2" spans="1:12" x14ac:dyDescent="0.3">
      <c r="A2" s="64" t="s">
        <v>1</v>
      </c>
      <c r="B2" s="64"/>
      <c r="C2" s="64"/>
      <c r="D2" s="64"/>
      <c r="E2" s="64"/>
      <c r="F2" s="64"/>
    </row>
    <row r="3" spans="1:12" x14ac:dyDescent="0.3">
      <c r="A3" s="10" t="s">
        <v>2</v>
      </c>
    </row>
    <row r="4" spans="1:12" x14ac:dyDescent="0.3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x14ac:dyDescent="0.3">
      <c r="A5" s="10" t="s">
        <v>4</v>
      </c>
    </row>
    <row r="6" spans="1:12" ht="62.85" customHeight="1" x14ac:dyDescent="0.3">
      <c r="A6" s="11"/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</row>
    <row r="7" spans="1:12" x14ac:dyDescent="0.3">
      <c r="A7" s="13"/>
      <c r="B7" s="13"/>
      <c r="C7" s="13"/>
      <c r="E7" s="13"/>
      <c r="F7" s="13"/>
    </row>
    <row r="8" spans="1:12" x14ac:dyDescent="0.3">
      <c r="A8" s="9" t="s">
        <v>12</v>
      </c>
      <c r="B8" s="13"/>
      <c r="C8" s="13"/>
      <c r="E8" s="13"/>
      <c r="F8" s="13"/>
    </row>
    <row r="9" spans="1:12" x14ac:dyDescent="0.3">
      <c r="A9" s="14"/>
      <c r="B9" s="15">
        <v>77403700</v>
      </c>
      <c r="C9" s="16">
        <v>0.114</v>
      </c>
      <c r="D9" s="56"/>
      <c r="E9" s="17">
        <f>(B9/1000)*C9</f>
        <v>8824.0218000000004</v>
      </c>
      <c r="F9" s="17">
        <f>(B9/1000)*D9</f>
        <v>0</v>
      </c>
      <c r="G9" s="18"/>
      <c r="H9" s="18"/>
    </row>
    <row r="10" spans="1:12" ht="15" customHeight="1" x14ac:dyDescent="0.3">
      <c r="A10" s="19"/>
      <c r="B10" s="13"/>
      <c r="C10" s="20"/>
      <c r="E10" s="21"/>
      <c r="F10" s="13"/>
      <c r="G10" s="22"/>
    </row>
    <row r="11" spans="1:12" x14ac:dyDescent="0.3">
      <c r="A11" s="9" t="s">
        <v>13</v>
      </c>
      <c r="B11" s="13"/>
      <c r="C11" s="20"/>
      <c r="E11" s="13"/>
      <c r="F11" s="13"/>
    </row>
    <row r="12" spans="1:12" x14ac:dyDescent="0.3">
      <c r="A12" s="19"/>
      <c r="B12" s="13"/>
      <c r="C12" s="23"/>
      <c r="E12" s="23"/>
      <c r="F12" s="23"/>
    </row>
    <row r="13" spans="1:12" x14ac:dyDescent="0.3">
      <c r="A13" s="14"/>
      <c r="B13" s="24">
        <f>B9</f>
        <v>77403700</v>
      </c>
      <c r="C13" s="16">
        <v>1.4999999999999999E-2</v>
      </c>
      <c r="D13" s="56"/>
      <c r="E13" s="17">
        <f>(B13/1000)*C13</f>
        <v>1161.0554999999999</v>
      </c>
      <c r="F13" s="17">
        <f>(B13/1000)*D13</f>
        <v>0</v>
      </c>
      <c r="G13" s="18"/>
      <c r="H13" s="18"/>
    </row>
    <row r="14" spans="1:12" x14ac:dyDescent="0.3">
      <c r="A14" s="19"/>
      <c r="B14" s="13"/>
      <c r="C14" s="23"/>
      <c r="E14" s="23"/>
      <c r="F14" s="25"/>
      <c r="H14" s="26"/>
    </row>
    <row r="15" spans="1:12" ht="15" customHeight="1" x14ac:dyDescent="0.3">
      <c r="A15" s="27" t="s">
        <v>14</v>
      </c>
      <c r="B15" s="13"/>
      <c r="C15" s="28"/>
      <c r="D15" s="29"/>
      <c r="E15" s="28"/>
      <c r="F15" s="30"/>
    </row>
    <row r="16" spans="1:12" ht="15" customHeight="1" x14ac:dyDescent="0.3">
      <c r="A16" s="13"/>
      <c r="B16" s="13"/>
      <c r="C16" s="20"/>
      <c r="E16" s="13"/>
      <c r="F16" s="13"/>
    </row>
    <row r="17" spans="1:8" ht="66.75" customHeight="1" x14ac:dyDescent="0.3">
      <c r="A17" s="11"/>
      <c r="B17" s="11" t="s">
        <v>5</v>
      </c>
      <c r="C17" s="12" t="s">
        <v>6</v>
      </c>
      <c r="D17" s="12" t="s">
        <v>7</v>
      </c>
      <c r="E17" s="12" t="s">
        <v>8</v>
      </c>
      <c r="F17" s="12" t="s">
        <v>9</v>
      </c>
      <c r="G17" s="12" t="s">
        <v>10</v>
      </c>
      <c r="H17" s="12" t="s">
        <v>11</v>
      </c>
    </row>
    <row r="18" spans="1:8" ht="14.25" customHeight="1" x14ac:dyDescent="0.3">
      <c r="A18" s="9" t="s">
        <v>15</v>
      </c>
      <c r="B18" s="31"/>
      <c r="C18" s="32"/>
      <c r="D18" s="33"/>
      <c r="E18" s="32"/>
      <c r="F18" s="32"/>
      <c r="G18" s="33"/>
      <c r="H18" s="33"/>
    </row>
    <row r="19" spans="1:8" ht="16.5" customHeight="1" x14ac:dyDescent="0.3">
      <c r="A19" s="34" t="s">
        <v>16</v>
      </c>
      <c r="B19" s="15">
        <v>3570000</v>
      </c>
      <c r="C19" s="16">
        <v>5.2999999999999999E-2</v>
      </c>
      <c r="D19" s="56"/>
      <c r="E19" s="17">
        <f>(B19/1000)*C19</f>
        <v>189.21</v>
      </c>
      <c r="F19" s="17">
        <f>(B19/1000)*D19</f>
        <v>0</v>
      </c>
      <c r="G19" s="63"/>
      <c r="H19" s="63"/>
    </row>
    <row r="20" spans="1:8" ht="16.5" customHeight="1" x14ac:dyDescent="0.3">
      <c r="A20" s="34" t="s">
        <v>17</v>
      </c>
      <c r="B20" s="15">
        <v>4880000</v>
      </c>
      <c r="C20" s="16">
        <v>5.7000000000000002E-2</v>
      </c>
      <c r="D20" s="56"/>
      <c r="E20" s="17">
        <f t="shared" ref="E20:E30" si="0">(B20/1000)*C20</f>
        <v>278.16000000000003</v>
      </c>
      <c r="F20" s="17">
        <f t="shared" ref="F20:F30" si="1">(B20/1000)*D20</f>
        <v>0</v>
      </c>
      <c r="G20" s="63"/>
      <c r="H20" s="63"/>
    </row>
    <row r="21" spans="1:8" ht="16.5" customHeight="1" x14ac:dyDescent="0.3">
      <c r="A21" s="34" t="s">
        <v>18</v>
      </c>
      <c r="B21" s="15">
        <v>5090000</v>
      </c>
      <c r="C21" s="16">
        <v>7.5999999999999998E-2</v>
      </c>
      <c r="D21" s="56"/>
      <c r="E21" s="17">
        <f t="shared" si="0"/>
        <v>386.84</v>
      </c>
      <c r="F21" s="17">
        <f t="shared" si="1"/>
        <v>0</v>
      </c>
      <c r="G21" s="63"/>
      <c r="H21" s="63"/>
    </row>
    <row r="22" spans="1:8" ht="16.5" customHeight="1" x14ac:dyDescent="0.3">
      <c r="A22" s="34" t="s">
        <v>19</v>
      </c>
      <c r="B22" s="15">
        <v>7430000</v>
      </c>
      <c r="C22" s="16">
        <v>8.5999999999999993E-2</v>
      </c>
      <c r="D22" s="56"/>
      <c r="E22" s="17">
        <f t="shared" si="0"/>
        <v>638.9799999999999</v>
      </c>
      <c r="F22" s="17">
        <f t="shared" si="1"/>
        <v>0</v>
      </c>
      <c r="G22" s="63"/>
      <c r="H22" s="63"/>
    </row>
    <row r="23" spans="1:8" ht="16.5" customHeight="1" x14ac:dyDescent="0.3">
      <c r="A23" s="34" t="s">
        <v>20</v>
      </c>
      <c r="B23" s="15">
        <v>10100000</v>
      </c>
      <c r="C23" s="16">
        <v>0.114</v>
      </c>
      <c r="D23" s="56"/>
      <c r="E23" s="17">
        <f t="shared" si="0"/>
        <v>1151.4000000000001</v>
      </c>
      <c r="F23" s="17">
        <f t="shared" si="1"/>
        <v>0</v>
      </c>
      <c r="G23" s="63"/>
      <c r="H23" s="63"/>
    </row>
    <row r="24" spans="1:8" ht="16.5" customHeight="1" x14ac:dyDescent="0.3">
      <c r="A24" s="34" t="s">
        <v>21</v>
      </c>
      <c r="B24" s="15">
        <v>8520000</v>
      </c>
      <c r="C24" s="16">
        <v>0.17100000000000001</v>
      </c>
      <c r="D24" s="56"/>
      <c r="E24" s="17">
        <f t="shared" si="0"/>
        <v>1456.92</v>
      </c>
      <c r="F24" s="17">
        <f t="shared" si="1"/>
        <v>0</v>
      </c>
      <c r="G24" s="63"/>
      <c r="H24" s="63"/>
    </row>
    <row r="25" spans="1:8" ht="16.5" customHeight="1" x14ac:dyDescent="0.3">
      <c r="A25" s="34" t="s">
        <v>22</v>
      </c>
      <c r="B25" s="15">
        <v>7610000</v>
      </c>
      <c r="C25" s="16">
        <v>0.28499999999999998</v>
      </c>
      <c r="D25" s="56"/>
      <c r="E25" s="17">
        <f t="shared" si="0"/>
        <v>2168.85</v>
      </c>
      <c r="F25" s="17">
        <f t="shared" si="1"/>
        <v>0</v>
      </c>
      <c r="G25" s="63"/>
      <c r="H25" s="63"/>
    </row>
    <row r="26" spans="1:8" ht="16.5" customHeight="1" x14ac:dyDescent="0.3">
      <c r="A26" s="34" t="s">
        <v>23</v>
      </c>
      <c r="B26" s="15">
        <v>5820000</v>
      </c>
      <c r="C26" s="16">
        <v>0.504</v>
      </c>
      <c r="D26" s="56"/>
      <c r="E26" s="17">
        <f t="shared" si="0"/>
        <v>2933.28</v>
      </c>
      <c r="F26" s="17">
        <f t="shared" si="1"/>
        <v>0</v>
      </c>
      <c r="G26" s="63"/>
      <c r="H26" s="63"/>
    </row>
    <row r="27" spans="1:8" ht="16.5" customHeight="1" x14ac:dyDescent="0.3">
      <c r="A27" s="34" t="s">
        <v>24</v>
      </c>
      <c r="B27" s="15">
        <v>5920000</v>
      </c>
      <c r="C27" s="16">
        <v>0.67500000000000004</v>
      </c>
      <c r="D27" s="56"/>
      <c r="E27" s="17">
        <f t="shared" si="0"/>
        <v>3996.0000000000005</v>
      </c>
      <c r="F27" s="17">
        <f t="shared" si="1"/>
        <v>0</v>
      </c>
      <c r="G27" s="63"/>
      <c r="H27" s="63"/>
    </row>
    <row r="28" spans="1:8" ht="16.5" customHeight="1" x14ac:dyDescent="0.3">
      <c r="A28" s="34" t="s">
        <v>25</v>
      </c>
      <c r="B28" s="15">
        <v>652500</v>
      </c>
      <c r="C28" s="16">
        <v>1.2070000000000001</v>
      </c>
      <c r="D28" s="56"/>
      <c r="E28" s="17">
        <f t="shared" si="0"/>
        <v>787.5675</v>
      </c>
      <c r="F28" s="17">
        <f t="shared" si="1"/>
        <v>0</v>
      </c>
      <c r="G28" s="63"/>
      <c r="H28" s="63"/>
    </row>
    <row r="29" spans="1:8" ht="16.5" customHeight="1" x14ac:dyDescent="0.3">
      <c r="A29" s="34" t="s">
        <v>26</v>
      </c>
      <c r="B29" s="15">
        <v>170000</v>
      </c>
      <c r="C29" s="16">
        <v>1.9570000000000001</v>
      </c>
      <c r="D29" s="56"/>
      <c r="E29" s="17">
        <f t="shared" si="0"/>
        <v>332.69</v>
      </c>
      <c r="F29" s="17">
        <f t="shared" si="1"/>
        <v>0</v>
      </c>
      <c r="G29" s="63"/>
      <c r="H29" s="63"/>
    </row>
    <row r="30" spans="1:8" ht="16.5" customHeight="1" x14ac:dyDescent="0.3">
      <c r="A30" s="34" t="s">
        <v>27</v>
      </c>
      <c r="B30" s="15">
        <v>50000</v>
      </c>
      <c r="C30" s="16">
        <v>3.1259999999999999</v>
      </c>
      <c r="D30" s="56"/>
      <c r="E30" s="17">
        <f t="shared" si="0"/>
        <v>156.29999999999998</v>
      </c>
      <c r="F30" s="17">
        <f t="shared" si="1"/>
        <v>0</v>
      </c>
      <c r="G30" s="63"/>
      <c r="H30" s="63"/>
    </row>
    <row r="31" spans="1:8" s="37" customFormat="1" ht="16.5" customHeight="1" x14ac:dyDescent="0.3">
      <c r="A31" s="35" t="s">
        <v>28</v>
      </c>
      <c r="B31" s="15">
        <f>SUM(B19:B30)</f>
        <v>59812500</v>
      </c>
      <c r="C31" s="36"/>
      <c r="D31" s="56">
        <f>SUM(D19:D30)</f>
        <v>0</v>
      </c>
      <c r="E31" s="17">
        <f>SUM(E19:E30)</f>
        <v>14476.1975</v>
      </c>
      <c r="F31" s="17"/>
    </row>
    <row r="32" spans="1:8" ht="16.5" customHeight="1" x14ac:dyDescent="0.3">
      <c r="A32" s="9" t="s">
        <v>29</v>
      </c>
      <c r="B32" s="13"/>
      <c r="C32" s="20"/>
      <c r="E32" s="13"/>
      <c r="F32" s="13"/>
    </row>
    <row r="33" spans="1:9" ht="18.75" customHeight="1" x14ac:dyDescent="0.3">
      <c r="A33" s="34" t="s">
        <v>16</v>
      </c>
      <c r="B33" s="15">
        <v>260000</v>
      </c>
      <c r="C33" s="16">
        <v>4.8000000000000001E-2</v>
      </c>
      <c r="D33" s="56"/>
      <c r="E33" s="17">
        <f>(B33/1000)*C33</f>
        <v>12.48</v>
      </c>
      <c r="F33" s="17">
        <f>(B33/1000)*D33</f>
        <v>0</v>
      </c>
      <c r="G33" s="59"/>
      <c r="H33" s="61"/>
    </row>
    <row r="34" spans="1:9" ht="18.75" customHeight="1" x14ac:dyDescent="0.3">
      <c r="A34" s="34" t="s">
        <v>17</v>
      </c>
      <c r="B34" s="15">
        <v>660000</v>
      </c>
      <c r="C34" s="16">
        <v>5.7000000000000002E-2</v>
      </c>
      <c r="D34" s="56"/>
      <c r="E34" s="17">
        <f t="shared" ref="E34:E44" si="2">(B34/1000)*C34</f>
        <v>37.620000000000005</v>
      </c>
      <c r="F34" s="17">
        <f t="shared" ref="F34:F44" si="3">(B34/1000)*D34</f>
        <v>0</v>
      </c>
      <c r="G34" s="60"/>
      <c r="H34" s="62"/>
    </row>
    <row r="35" spans="1:9" ht="18.75" customHeight="1" x14ac:dyDescent="0.3">
      <c r="A35" s="34" t="s">
        <v>18</v>
      </c>
      <c r="B35" s="15">
        <v>1525000</v>
      </c>
      <c r="C35" s="16">
        <v>6.7000000000000004E-2</v>
      </c>
      <c r="D35" s="56"/>
      <c r="E35" s="17">
        <f t="shared" si="2"/>
        <v>102.17500000000001</v>
      </c>
      <c r="F35" s="17">
        <f t="shared" si="3"/>
        <v>0</v>
      </c>
      <c r="G35" s="60"/>
      <c r="H35" s="62"/>
    </row>
    <row r="36" spans="1:9" ht="18.75" customHeight="1" x14ac:dyDescent="0.3">
      <c r="A36" s="34" t="s">
        <v>19</v>
      </c>
      <c r="B36" s="15">
        <v>3085000</v>
      </c>
      <c r="C36" s="16">
        <v>8.5999999999999993E-2</v>
      </c>
      <c r="D36" s="56"/>
      <c r="E36" s="17">
        <f t="shared" si="2"/>
        <v>265.31</v>
      </c>
      <c r="F36" s="17">
        <f t="shared" si="3"/>
        <v>0</v>
      </c>
      <c r="G36" s="60"/>
      <c r="H36" s="62"/>
    </row>
    <row r="37" spans="1:9" ht="18.75" customHeight="1" x14ac:dyDescent="0.3">
      <c r="A37" s="34" t="s">
        <v>20</v>
      </c>
      <c r="B37" s="15">
        <v>3770000</v>
      </c>
      <c r="C37" s="16">
        <v>0.105</v>
      </c>
      <c r="D37" s="56"/>
      <c r="E37" s="17">
        <f t="shared" si="2"/>
        <v>395.84999999999997</v>
      </c>
      <c r="F37" s="17">
        <f t="shared" si="3"/>
        <v>0</v>
      </c>
      <c r="G37" s="60"/>
      <c r="H37" s="62"/>
    </row>
    <row r="38" spans="1:9" ht="18.75" customHeight="1" x14ac:dyDescent="0.3">
      <c r="A38" s="34" t="s">
        <v>21</v>
      </c>
      <c r="B38" s="15">
        <v>3810000</v>
      </c>
      <c r="C38" s="16">
        <v>0.152</v>
      </c>
      <c r="D38" s="56"/>
      <c r="E38" s="17">
        <f t="shared" si="2"/>
        <v>579.12</v>
      </c>
      <c r="F38" s="17">
        <f t="shared" si="3"/>
        <v>0</v>
      </c>
      <c r="G38" s="60"/>
      <c r="H38" s="62"/>
    </row>
    <row r="39" spans="1:9" ht="18.75" customHeight="1" x14ac:dyDescent="0.3">
      <c r="A39" s="34" t="s">
        <v>22</v>
      </c>
      <c r="B39" s="15">
        <v>1985000</v>
      </c>
      <c r="C39" s="16">
        <v>0.25700000000000001</v>
      </c>
      <c r="D39" s="56"/>
      <c r="E39" s="17">
        <f t="shared" si="2"/>
        <v>510.14500000000004</v>
      </c>
      <c r="F39" s="17">
        <f t="shared" si="3"/>
        <v>0</v>
      </c>
      <c r="G39" s="60"/>
      <c r="H39" s="62"/>
    </row>
    <row r="40" spans="1:9" ht="18.75" customHeight="1" x14ac:dyDescent="0.3">
      <c r="A40" s="34" t="s">
        <v>23</v>
      </c>
      <c r="B40" s="15">
        <v>1735000</v>
      </c>
      <c r="C40" s="16">
        <v>0.40899999999999997</v>
      </c>
      <c r="D40" s="56"/>
      <c r="E40" s="17">
        <f t="shared" si="2"/>
        <v>709.61500000000001</v>
      </c>
      <c r="F40" s="17">
        <f t="shared" si="3"/>
        <v>0</v>
      </c>
      <c r="G40" s="60"/>
      <c r="H40" s="62"/>
    </row>
    <row r="41" spans="1:9" ht="18.75" customHeight="1" x14ac:dyDescent="0.3">
      <c r="A41" s="34" t="s">
        <v>24</v>
      </c>
      <c r="B41" s="15">
        <v>1805000</v>
      </c>
      <c r="C41" s="16">
        <v>0.71299999999999997</v>
      </c>
      <c r="D41" s="56"/>
      <c r="E41" s="17">
        <f t="shared" si="2"/>
        <v>1286.9649999999999</v>
      </c>
      <c r="F41" s="17">
        <f t="shared" si="3"/>
        <v>0</v>
      </c>
      <c r="G41" s="60"/>
      <c r="H41" s="62"/>
    </row>
    <row r="42" spans="1:9" ht="18.75" customHeight="1" x14ac:dyDescent="0.3">
      <c r="A42" s="34" t="s">
        <v>25</v>
      </c>
      <c r="B42" s="15">
        <v>165000</v>
      </c>
      <c r="C42" s="16">
        <v>1.1779999999999999</v>
      </c>
      <c r="D42" s="56"/>
      <c r="E42" s="17">
        <f t="shared" si="2"/>
        <v>194.36999999999998</v>
      </c>
      <c r="F42" s="17">
        <f t="shared" si="3"/>
        <v>0</v>
      </c>
      <c r="G42" s="60"/>
      <c r="H42" s="62"/>
    </row>
    <row r="43" spans="1:9" ht="18.75" customHeight="1" x14ac:dyDescent="0.3">
      <c r="A43" s="34" t="s">
        <v>26</v>
      </c>
      <c r="B43" s="15">
        <v>60000</v>
      </c>
      <c r="C43" s="16">
        <v>1.1779999999999999</v>
      </c>
      <c r="D43" s="56"/>
      <c r="E43" s="17">
        <f t="shared" si="2"/>
        <v>70.679999999999993</v>
      </c>
      <c r="F43" s="17">
        <f t="shared" si="3"/>
        <v>0</v>
      </c>
      <c r="G43" s="60"/>
      <c r="H43" s="62"/>
    </row>
    <row r="44" spans="1:9" ht="18.75" customHeight="1" x14ac:dyDescent="0.3">
      <c r="A44" s="34" t="s">
        <v>27</v>
      </c>
      <c r="B44" s="15">
        <v>15000</v>
      </c>
      <c r="C44" s="16">
        <v>1.1779999999999999</v>
      </c>
      <c r="D44" s="56"/>
      <c r="E44" s="17">
        <f t="shared" si="2"/>
        <v>17.669999999999998</v>
      </c>
      <c r="F44" s="17">
        <f t="shared" si="3"/>
        <v>0</v>
      </c>
      <c r="G44" s="60"/>
      <c r="H44" s="62"/>
    </row>
    <row r="45" spans="1:9" ht="18.75" customHeight="1" x14ac:dyDescent="0.3">
      <c r="A45" s="35" t="s">
        <v>28</v>
      </c>
      <c r="B45" s="15">
        <f>SUM(B33:B44)</f>
        <v>18875000</v>
      </c>
      <c r="C45" s="16"/>
      <c r="D45" s="57">
        <f>SUM(D33:D44)</f>
        <v>0</v>
      </c>
      <c r="E45" s="17">
        <f>SUM(E33:E42)</f>
        <v>4093.6499999999996</v>
      </c>
      <c r="F45" s="17">
        <f>SUM(F33:F42)</f>
        <v>0</v>
      </c>
      <c r="G45" s="60"/>
      <c r="H45" s="62"/>
    </row>
    <row r="46" spans="1:9" ht="12.75" customHeight="1" x14ac:dyDescent="0.3">
      <c r="A46" s="13"/>
      <c r="B46" s="13"/>
      <c r="C46" s="20"/>
      <c r="E46" s="13"/>
      <c r="F46" s="13"/>
    </row>
    <row r="47" spans="1:9" ht="66.75" customHeight="1" x14ac:dyDescent="0.3">
      <c r="A47" s="11"/>
      <c r="B47" s="11" t="s">
        <v>5</v>
      </c>
      <c r="C47" s="12" t="s">
        <v>6</v>
      </c>
      <c r="D47" s="12" t="s">
        <v>7</v>
      </c>
      <c r="E47" s="12" t="s">
        <v>8</v>
      </c>
      <c r="F47" s="12" t="s">
        <v>9</v>
      </c>
      <c r="G47" s="12" t="s">
        <v>10</v>
      </c>
      <c r="H47" s="12" t="s">
        <v>11</v>
      </c>
      <c r="I47" s="38"/>
    </row>
    <row r="48" spans="1:9" ht="14.1" customHeight="1" x14ac:dyDescent="0.3">
      <c r="A48" s="9" t="s">
        <v>30</v>
      </c>
      <c r="B48" s="13"/>
      <c r="C48" s="23"/>
      <c r="D48" s="39"/>
      <c r="E48" s="23"/>
      <c r="F48" s="25"/>
      <c r="I48" s="38"/>
    </row>
    <row r="49" spans="1:11" x14ac:dyDescent="0.3">
      <c r="A49" s="19"/>
      <c r="B49" s="15">
        <v>3285000</v>
      </c>
      <c r="C49" s="16">
        <v>0.114</v>
      </c>
      <c r="D49" s="56"/>
      <c r="E49" s="17">
        <f>(B49/5000)*C49</f>
        <v>74.897999999999996</v>
      </c>
      <c r="F49" s="17">
        <f>(B49/5000)*D49</f>
        <v>0</v>
      </c>
      <c r="G49" s="40"/>
      <c r="H49" s="40"/>
      <c r="I49" s="38"/>
    </row>
    <row r="50" spans="1:11" x14ac:dyDescent="0.3">
      <c r="A50" s="13"/>
      <c r="B50" s="13"/>
      <c r="C50" s="20"/>
      <c r="E50" s="13"/>
      <c r="F50" s="13"/>
      <c r="I50" s="22"/>
    </row>
    <row r="51" spans="1:11" ht="72" x14ac:dyDescent="0.3">
      <c r="A51" s="9" t="s">
        <v>31</v>
      </c>
      <c r="B51" s="11" t="s">
        <v>5</v>
      </c>
      <c r="C51" s="12" t="s">
        <v>6</v>
      </c>
      <c r="D51" s="12" t="s">
        <v>7</v>
      </c>
      <c r="E51" s="12" t="s">
        <v>8</v>
      </c>
      <c r="F51" s="12" t="s">
        <v>9</v>
      </c>
      <c r="G51" s="12" t="s">
        <v>10</v>
      </c>
      <c r="H51" s="12" t="s">
        <v>11</v>
      </c>
      <c r="I51" s="41"/>
    </row>
    <row r="52" spans="1:11" x14ac:dyDescent="0.3">
      <c r="A52" s="19"/>
    </row>
    <row r="53" spans="1:11" x14ac:dyDescent="0.3">
      <c r="A53" s="13"/>
      <c r="B53" s="15">
        <f>B31</f>
        <v>59812500</v>
      </c>
      <c r="C53" s="42">
        <v>0.05</v>
      </c>
      <c r="D53" s="56"/>
      <c r="E53" s="17">
        <f t="shared" ref="E53" si="4">(B53/1000)*C53</f>
        <v>2990.625</v>
      </c>
      <c r="F53" s="17">
        <f>(B53/1000)*D53</f>
        <v>0</v>
      </c>
      <c r="G53" s="40"/>
      <c r="H53" s="40"/>
      <c r="K53" s="44"/>
    </row>
    <row r="54" spans="1:11" x14ac:dyDescent="0.3">
      <c r="A54" s="9" t="s">
        <v>32</v>
      </c>
      <c r="B54" s="13"/>
      <c r="C54" s="25"/>
      <c r="D54" s="43"/>
      <c r="E54" s="25"/>
      <c r="F54" s="25"/>
    </row>
    <row r="55" spans="1:11" outlineLevel="1" x14ac:dyDescent="0.3">
      <c r="A55" s="19"/>
      <c r="B55" s="15">
        <f>B45</f>
        <v>18875000</v>
      </c>
      <c r="C55" s="42">
        <v>0.03</v>
      </c>
      <c r="D55" s="56"/>
      <c r="E55" s="17">
        <f t="shared" ref="E55" si="5">(B55/1000)*C55</f>
        <v>566.25</v>
      </c>
      <c r="F55" s="17">
        <f>(B55/1000)*D55</f>
        <v>0</v>
      </c>
      <c r="G55" s="40"/>
      <c r="H55" s="40"/>
    </row>
    <row r="56" spans="1:11" outlineLevel="1" x14ac:dyDescent="0.3">
      <c r="A56" s="19"/>
      <c r="B56" s="13"/>
      <c r="C56" s="25"/>
      <c r="D56" s="43"/>
      <c r="E56" s="25"/>
      <c r="F56" s="25"/>
    </row>
    <row r="57" spans="1:11" outlineLevel="1" x14ac:dyDescent="0.3">
      <c r="A57" s="9" t="s">
        <v>33</v>
      </c>
      <c r="B57" s="13"/>
      <c r="C57" s="25"/>
      <c r="D57" s="43"/>
      <c r="E57" s="25"/>
      <c r="F57" s="25"/>
    </row>
    <row r="58" spans="1:11" outlineLevel="1" x14ac:dyDescent="0.3">
      <c r="A58" s="45"/>
      <c r="B58" s="15">
        <f>B49</f>
        <v>3285000</v>
      </c>
      <c r="C58" s="42">
        <v>0.05</v>
      </c>
      <c r="D58" s="56"/>
      <c r="E58" s="17">
        <f t="shared" ref="E58" si="6">(B58/1000)*C58</f>
        <v>164.25</v>
      </c>
      <c r="F58" s="17">
        <f>(B58/1000)*D58</f>
        <v>0</v>
      </c>
      <c r="G58" s="40"/>
      <c r="H58" s="40"/>
    </row>
    <row r="59" spans="1:11" outlineLevel="1" x14ac:dyDescent="0.3">
      <c r="B59" s="13"/>
      <c r="C59" s="25"/>
      <c r="D59" s="43"/>
      <c r="E59" s="25"/>
      <c r="F59" s="25"/>
    </row>
    <row r="60" spans="1:11" outlineLevel="1" x14ac:dyDescent="0.3">
      <c r="A60" s="13"/>
    </row>
    <row r="61" spans="1:11" outlineLevel="1" x14ac:dyDescent="0.3">
      <c r="A61" s="27" t="s">
        <v>34</v>
      </c>
      <c r="B61" s="46"/>
      <c r="C61" s="25"/>
    </row>
    <row r="62" spans="1:11" outlineLevel="1" x14ac:dyDescent="0.3">
      <c r="A62" s="13"/>
      <c r="B62" s="46"/>
      <c r="C62" s="25"/>
    </row>
    <row r="63" spans="1:11" ht="72" outlineLevel="1" x14ac:dyDescent="0.3">
      <c r="A63" s="11"/>
      <c r="B63" s="11" t="s">
        <v>35</v>
      </c>
      <c r="C63" s="12" t="s">
        <v>36</v>
      </c>
      <c r="D63" s="12" t="s">
        <v>37</v>
      </c>
      <c r="E63" s="12" t="s">
        <v>8</v>
      </c>
      <c r="F63" s="12" t="s">
        <v>9</v>
      </c>
      <c r="G63" s="12" t="s">
        <v>10</v>
      </c>
      <c r="H63" s="12" t="s">
        <v>11</v>
      </c>
    </row>
    <row r="64" spans="1:11" outlineLevel="1" x14ac:dyDescent="0.3">
      <c r="A64" s="9" t="s">
        <v>38</v>
      </c>
      <c r="B64" s="13"/>
      <c r="C64" s="23"/>
      <c r="D64" s="43"/>
      <c r="E64" s="25"/>
      <c r="F64" s="25"/>
    </row>
    <row r="65" spans="1:8" outlineLevel="1" x14ac:dyDescent="0.3">
      <c r="A65" s="47" t="s">
        <v>39</v>
      </c>
      <c r="B65" s="15">
        <v>5539175.0783333415</v>
      </c>
      <c r="C65" s="42">
        <v>0.17</v>
      </c>
      <c r="D65" s="56"/>
      <c r="E65" s="17">
        <f>(B65/100*C65)</f>
        <v>9416.5976331666807</v>
      </c>
      <c r="F65" s="17">
        <f>(B65/100)*D65</f>
        <v>0</v>
      </c>
      <c r="G65" s="40"/>
      <c r="H65" s="40"/>
    </row>
    <row r="66" spans="1:8" outlineLevel="1" x14ac:dyDescent="0.3">
      <c r="A66" s="47" t="s">
        <v>40</v>
      </c>
      <c r="B66" s="15">
        <v>2292901.1616666662</v>
      </c>
      <c r="C66" s="42">
        <v>0.18</v>
      </c>
      <c r="D66" s="56"/>
      <c r="E66" s="17">
        <f>(B66/100*C66)</f>
        <v>4127.2220909999996</v>
      </c>
      <c r="F66" s="17">
        <f>(B66/100)*D66</f>
        <v>0</v>
      </c>
      <c r="G66" s="40"/>
      <c r="H66" s="40"/>
    </row>
    <row r="67" spans="1:8" outlineLevel="1" x14ac:dyDescent="0.3">
      <c r="A67" s="47"/>
      <c r="B67" s="46"/>
      <c r="C67" s="25"/>
      <c r="D67" s="43"/>
      <c r="E67" s="25"/>
      <c r="F67" s="25"/>
    </row>
    <row r="68" spans="1:8" outlineLevel="1" x14ac:dyDescent="0.3">
      <c r="A68" s="48" t="s">
        <v>41</v>
      </c>
      <c r="B68" s="13"/>
      <c r="C68" s="23"/>
      <c r="D68" s="43"/>
      <c r="E68" s="25"/>
      <c r="F68" s="25"/>
    </row>
    <row r="69" spans="1:8" outlineLevel="1" x14ac:dyDescent="0.3">
      <c r="A69" s="13"/>
      <c r="B69" s="13"/>
      <c r="C69" s="23"/>
      <c r="D69" s="43"/>
      <c r="E69" s="25"/>
      <c r="F69" s="25"/>
    </row>
    <row r="70" spans="1:8" ht="72" outlineLevel="1" x14ac:dyDescent="0.3">
      <c r="A70" s="11"/>
      <c r="B70" s="11" t="s">
        <v>42</v>
      </c>
      <c r="C70" s="12" t="s">
        <v>43</v>
      </c>
      <c r="D70" s="12" t="s">
        <v>44</v>
      </c>
      <c r="E70" s="12" t="s">
        <v>8</v>
      </c>
      <c r="F70" s="12" t="s">
        <v>9</v>
      </c>
      <c r="G70" s="12" t="s">
        <v>10</v>
      </c>
      <c r="H70" s="12" t="s">
        <v>11</v>
      </c>
    </row>
    <row r="71" spans="1:8" outlineLevel="1" x14ac:dyDescent="0.3">
      <c r="A71" s="9" t="s">
        <v>45</v>
      </c>
      <c r="B71" s="13"/>
      <c r="C71" s="23"/>
      <c r="D71" s="43"/>
      <c r="E71" s="25"/>
      <c r="F71" s="25"/>
    </row>
    <row r="72" spans="1:8" outlineLevel="1" x14ac:dyDescent="0.3">
      <c r="A72" s="45"/>
      <c r="B72" s="15">
        <v>159381.86538461543</v>
      </c>
      <c r="C72" s="16">
        <v>0.65</v>
      </c>
      <c r="D72" s="56"/>
      <c r="E72" s="17">
        <f>((((B72)))/10)*C72</f>
        <v>10359.821250000003</v>
      </c>
      <c r="F72" s="17">
        <f>(((B72)/10)*D72)</f>
        <v>0</v>
      </c>
      <c r="G72" s="40"/>
      <c r="H72" s="40"/>
    </row>
    <row r="73" spans="1:8" outlineLevel="1" x14ac:dyDescent="0.3">
      <c r="A73" s="27" t="s">
        <v>46</v>
      </c>
      <c r="B73" s="19"/>
      <c r="C73" s="23"/>
      <c r="D73" s="43"/>
      <c r="E73" s="49"/>
      <c r="F73" s="49"/>
    </row>
    <row r="74" spans="1:8" outlineLevel="1" x14ac:dyDescent="0.3">
      <c r="A74" s="13"/>
      <c r="B74" s="19"/>
      <c r="C74" s="23"/>
      <c r="D74" s="43"/>
      <c r="E74" s="25"/>
      <c r="F74" s="25"/>
    </row>
    <row r="75" spans="1:8" outlineLevel="1" x14ac:dyDescent="0.3">
      <c r="A75" s="27" t="s">
        <v>47</v>
      </c>
      <c r="B75" s="50"/>
      <c r="C75" s="23"/>
      <c r="D75" s="43"/>
      <c r="E75" s="25"/>
      <c r="F75" s="25"/>
    </row>
    <row r="76" spans="1:8" outlineLevel="1" x14ac:dyDescent="0.3">
      <c r="A76" s="13"/>
      <c r="B76" s="19"/>
      <c r="C76" s="25"/>
      <c r="D76" s="43"/>
      <c r="E76" s="25"/>
      <c r="F76" s="25"/>
    </row>
    <row r="77" spans="1:8" outlineLevel="1" x14ac:dyDescent="0.3">
      <c r="A77" s="27" t="s">
        <v>48</v>
      </c>
      <c r="B77" s="51"/>
      <c r="C77" s="38"/>
      <c r="D77" s="43"/>
      <c r="E77" s="25"/>
      <c r="F77" s="25"/>
      <c r="G77" s="52"/>
      <c r="H77" s="52"/>
    </row>
    <row r="78" spans="1:8" outlineLevel="1" x14ac:dyDescent="0.3">
      <c r="A78" s="8"/>
      <c r="B78" s="51"/>
      <c r="C78" s="38"/>
      <c r="D78" s="43"/>
      <c r="E78" s="43"/>
      <c r="F78" s="43"/>
      <c r="G78" s="52"/>
    </row>
    <row r="79" spans="1:8" outlineLevel="1" x14ac:dyDescent="0.3">
      <c r="A79" s="51"/>
      <c r="B79" s="51"/>
      <c r="C79" s="38"/>
      <c r="D79" s="43"/>
      <c r="E79" s="43"/>
      <c r="F79" s="43"/>
      <c r="G79" s="52"/>
    </row>
    <row r="80" spans="1:8" outlineLevel="1" x14ac:dyDescent="0.3">
      <c r="A80" s="53"/>
      <c r="B80" s="54"/>
      <c r="C80" s="38"/>
      <c r="D80" s="55"/>
      <c r="E80" s="43"/>
      <c r="F80" s="43"/>
      <c r="G80" s="52"/>
    </row>
    <row r="81" spans="1:9" outlineLevel="1" x14ac:dyDescent="0.3">
      <c r="A81" s="53"/>
      <c r="B81" s="51"/>
      <c r="C81" s="38"/>
      <c r="D81" s="43"/>
      <c r="E81" s="43"/>
      <c r="F81" s="43"/>
      <c r="G81" s="52"/>
    </row>
    <row r="82" spans="1:9" outlineLevel="1" x14ac:dyDescent="0.3">
      <c r="A82" s="53"/>
      <c r="B82" s="51"/>
      <c r="C82" s="38"/>
      <c r="D82" s="43"/>
      <c r="E82" s="43"/>
      <c r="F82" s="43"/>
      <c r="G82" s="52"/>
      <c r="H82" s="44"/>
      <c r="I82" s="44"/>
    </row>
    <row r="83" spans="1:9" outlineLevel="1" x14ac:dyDescent="0.3">
      <c r="A83" s="53"/>
      <c r="B83" s="51"/>
      <c r="C83" s="38"/>
      <c r="D83" s="43"/>
      <c r="E83" s="43"/>
      <c r="F83" s="43"/>
    </row>
    <row r="84" spans="1:9" outlineLevel="1" x14ac:dyDescent="0.3">
      <c r="A84" s="53"/>
      <c r="C84" s="38"/>
      <c r="D84" s="43"/>
      <c r="E84" s="43"/>
      <c r="F84" s="43"/>
    </row>
    <row r="85" spans="1:9" x14ac:dyDescent="0.3">
      <c r="A85" s="53"/>
      <c r="C85" s="43"/>
      <c r="D85" s="43"/>
      <c r="E85" s="43"/>
      <c r="F85" s="43"/>
    </row>
    <row r="86" spans="1:9" x14ac:dyDescent="0.3">
      <c r="A86" s="53"/>
    </row>
    <row r="87" spans="1:9" x14ac:dyDescent="0.3">
      <c r="A87" s="53"/>
    </row>
    <row r="88" spans="1:9" x14ac:dyDescent="0.3">
      <c r="A88" s="53"/>
    </row>
    <row r="89" spans="1:9" x14ac:dyDescent="0.3">
      <c r="A89" s="53"/>
    </row>
    <row r="90" spans="1:9" x14ac:dyDescent="0.3">
      <c r="A90" s="53"/>
    </row>
    <row r="91" spans="1:9" x14ac:dyDescent="0.3">
      <c r="A91" s="53"/>
    </row>
    <row r="92" spans="1:9" x14ac:dyDescent="0.3">
      <c r="A92" s="8"/>
    </row>
    <row r="94" spans="1:9" x14ac:dyDescent="0.3">
      <c r="A94" s="51"/>
    </row>
    <row r="95" spans="1:9" x14ac:dyDescent="0.3">
      <c r="A95" s="53"/>
    </row>
    <row r="96" spans="1:9" x14ac:dyDescent="0.3">
      <c r="A96" s="53"/>
    </row>
    <row r="97" spans="1:1" x14ac:dyDescent="0.3">
      <c r="A97" s="53"/>
    </row>
    <row r="98" spans="1:1" x14ac:dyDescent="0.3">
      <c r="A98" s="53"/>
    </row>
    <row r="99" spans="1:1" x14ac:dyDescent="0.3">
      <c r="A99" s="53"/>
    </row>
    <row r="100" spans="1:1" x14ac:dyDescent="0.3">
      <c r="A100" s="53"/>
    </row>
    <row r="101" spans="1:1" x14ac:dyDescent="0.3">
      <c r="A101" s="53"/>
    </row>
    <row r="102" spans="1:1" x14ac:dyDescent="0.3">
      <c r="A102" s="53"/>
    </row>
    <row r="103" spans="1:1" x14ac:dyDescent="0.3">
      <c r="A103" s="53"/>
    </row>
    <row r="104" spans="1:1" x14ac:dyDescent="0.3">
      <c r="A104" s="53"/>
    </row>
    <row r="105" spans="1:1" x14ac:dyDescent="0.3">
      <c r="A105" s="53"/>
    </row>
    <row r="106" spans="1:1" x14ac:dyDescent="0.3">
      <c r="A106" s="53"/>
    </row>
  </sheetData>
  <sheetProtection algorithmName="SHA-512" hashValue="RWg7rHfglLUBonMaDSG7tOLC4RBpDeAFSRK0jjentpkPyXcWlAzuiYuzjx28WW4yhbwfpTIcjPiJ+kJjyCs+jg==" saltValue="1h6HMTQ5jzplr5SP7clhSw==" spinCount="100000" sheet="1" selectLockedCells="1"/>
  <mergeCells count="7">
    <mergeCell ref="G33:G45"/>
    <mergeCell ref="H33:H45"/>
    <mergeCell ref="G19:G30"/>
    <mergeCell ref="H19:H30"/>
    <mergeCell ref="A1:F1"/>
    <mergeCell ref="A2:F2"/>
    <mergeCell ref="A4:L4"/>
  </mergeCells>
  <printOptions horizontalCentered="1"/>
  <pageMargins left="0.7" right="0.7" top="0.75" bottom="0.75" header="0.3" footer="0.3"/>
  <pageSetup scale="33" orientation="landscape" r:id="rId1"/>
  <headerFooter>
    <oddFooter>&amp;L&amp;D
&amp;8&amp;Z&amp;F&amp;C&amp;G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opLeftCell="A8" workbookViewId="0">
      <selection activeCell="B16" sqref="B16"/>
    </sheetView>
  </sheetViews>
  <sheetFormatPr defaultRowHeight="12.6" x14ac:dyDescent="0.25"/>
  <cols>
    <col min="1" max="1" width="41.44140625" customWidth="1"/>
    <col min="2" max="2" width="51.44140625" customWidth="1"/>
  </cols>
  <sheetData>
    <row r="1" spans="1:6" ht="17.399999999999999" x14ac:dyDescent="0.3">
      <c r="A1" s="66" t="s">
        <v>0</v>
      </c>
      <c r="B1" s="66"/>
      <c r="C1" s="58"/>
      <c r="D1" s="58"/>
      <c r="E1" s="58"/>
      <c r="F1" s="58"/>
    </row>
    <row r="2" spans="1:6" ht="17.399999999999999" x14ac:dyDescent="0.3">
      <c r="A2" s="66" t="s">
        <v>49</v>
      </c>
      <c r="B2" s="66"/>
      <c r="C2" s="58"/>
      <c r="D2" s="58"/>
      <c r="E2" s="58"/>
      <c r="F2" s="58"/>
    </row>
    <row r="4" spans="1:6" ht="30.6" customHeight="1" x14ac:dyDescent="0.4">
      <c r="A4" s="6" t="s">
        <v>50</v>
      </c>
      <c r="B4" s="1"/>
    </row>
    <row r="5" spans="1:6" x14ac:dyDescent="0.25">
      <c r="A5" s="7" t="s">
        <v>51</v>
      </c>
      <c r="B5" s="7" t="s">
        <v>52</v>
      </c>
    </row>
    <row r="6" spans="1:6" ht="31.2" x14ac:dyDescent="0.25">
      <c r="A6" s="3" t="s">
        <v>53</v>
      </c>
      <c r="B6" s="2"/>
    </row>
    <row r="7" spans="1:6" ht="93.6" x14ac:dyDescent="0.25">
      <c r="A7" s="3" t="s">
        <v>54</v>
      </c>
      <c r="B7" s="2"/>
    </row>
    <row r="8" spans="1:6" ht="78" x14ac:dyDescent="0.25">
      <c r="A8" s="3" t="s">
        <v>55</v>
      </c>
      <c r="B8" s="2"/>
    </row>
    <row r="10" spans="1:6" ht="37.5" customHeight="1" x14ac:dyDescent="0.4">
      <c r="A10" s="6" t="s">
        <v>56</v>
      </c>
      <c r="B10" s="1"/>
    </row>
    <row r="11" spans="1:6" x14ac:dyDescent="0.25">
      <c r="A11" s="7" t="s">
        <v>51</v>
      </c>
      <c r="B11" s="7" t="s">
        <v>52</v>
      </c>
    </row>
    <row r="12" spans="1:6" ht="78" x14ac:dyDescent="0.25">
      <c r="A12" s="3" t="s">
        <v>57</v>
      </c>
      <c r="B12" s="2"/>
    </row>
    <row r="13" spans="1:6" ht="15.6" x14ac:dyDescent="0.25">
      <c r="A13" s="4" t="s">
        <v>58</v>
      </c>
      <c r="B13" s="2"/>
    </row>
    <row r="14" spans="1:6" ht="15.6" x14ac:dyDescent="0.25">
      <c r="A14" s="4" t="s">
        <v>59</v>
      </c>
      <c r="B14" s="2"/>
    </row>
    <row r="15" spans="1:6" ht="15.6" x14ac:dyDescent="0.25">
      <c r="A15" s="4" t="s">
        <v>60</v>
      </c>
      <c r="B15" s="2"/>
    </row>
    <row r="16" spans="1:6" ht="15.6" x14ac:dyDescent="0.25">
      <c r="A16" s="4" t="s">
        <v>61</v>
      </c>
      <c r="B16" s="2"/>
    </row>
    <row r="17" spans="1:2" ht="78" x14ac:dyDescent="0.25">
      <c r="A17" s="3" t="s">
        <v>62</v>
      </c>
      <c r="B17" s="2"/>
    </row>
    <row r="18" spans="1:2" ht="31.2" x14ac:dyDescent="0.25">
      <c r="A18" s="5" t="s">
        <v>63</v>
      </c>
      <c r="B18" s="2"/>
    </row>
    <row r="19" spans="1:2" ht="15.6" x14ac:dyDescent="0.25">
      <c r="A19" s="5" t="s">
        <v>64</v>
      </c>
      <c r="B19" s="2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A730BA7413649BBB3EF1D241AD614" ma:contentTypeVersion="13" ma:contentTypeDescription="Create a new document." ma:contentTypeScope="" ma:versionID="841a41e19fb32e67d46bf6d6a778bc21">
  <xsd:schema xmlns:xsd="http://www.w3.org/2001/XMLSchema" xmlns:xs="http://www.w3.org/2001/XMLSchema" xmlns:p="http://schemas.microsoft.com/office/2006/metadata/properties" xmlns:ns2="c7ab984b-e42a-414b-9ba0-65149f64f886" xmlns:ns3="d42f4c65-5d36-466e-b02e-46ee9a8d8f92" targetNamespace="http://schemas.microsoft.com/office/2006/metadata/properties" ma:root="true" ma:fieldsID="cbbc3e74e17fc9f142de3e7192e6000c" ns2:_="" ns3:_="">
    <xsd:import namespace="c7ab984b-e42a-414b-9ba0-65149f64f886"/>
    <xsd:import namespace="d42f4c65-5d36-466e-b02e-46ee9a8d8f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b984b-e42a-414b-9ba0-65149f64f8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8e9c1f5-f130-4afd-8c32-bbeb8763f4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f4c65-5d36-466e-b02e-46ee9a8d8f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65a88b3-0a59-43e7-bc7b-d867ae405198}" ma:internalName="TaxCatchAll" ma:showField="CatchAllData" ma:web="d42f4c65-5d36-466e-b02e-46ee9a8d8f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ab984b-e42a-414b-9ba0-65149f64f886">
      <Terms xmlns="http://schemas.microsoft.com/office/infopath/2007/PartnerControls"/>
    </lcf76f155ced4ddcb4097134ff3c332f>
    <TaxCatchAll xmlns="d42f4c65-5d36-466e-b02e-46ee9a8d8f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E73BA2-0C99-4232-854C-BB0FA8C62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b984b-e42a-414b-9ba0-65149f64f886"/>
    <ds:schemaRef ds:uri="d42f4c65-5d36-466e-b02e-46ee9a8d8f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2E293-B9E0-4BBD-9D48-5982FC28DC51}">
  <ds:schemaRefs>
    <ds:schemaRef ds:uri="http://schemas.microsoft.com/office/2006/metadata/properties"/>
    <ds:schemaRef ds:uri="http://schemas.microsoft.com/office/infopath/2007/PartnerControls"/>
    <ds:schemaRef ds:uri="c7ab984b-e42a-414b-9ba0-65149f64f886"/>
    <ds:schemaRef ds:uri="d42f4c65-5d36-466e-b02e-46ee9a8d8f92"/>
  </ds:schemaRefs>
</ds:datastoreItem>
</file>

<file path=customXml/itemProps3.xml><?xml version="1.0" encoding="utf-8"?>
<ds:datastoreItem xmlns:ds="http://schemas.openxmlformats.org/officeDocument/2006/customXml" ds:itemID="{3617499B-F045-46AE-8758-0A79D8C804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Rates</vt:lpstr>
      <vt:lpstr>Questions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Romero</dc:creator>
  <cp:keywords/>
  <dc:description/>
  <cp:lastModifiedBy>Munday, Amy</cp:lastModifiedBy>
  <cp:revision/>
  <dcterms:created xsi:type="dcterms:W3CDTF">2017-03-29T13:03:00Z</dcterms:created>
  <dcterms:modified xsi:type="dcterms:W3CDTF">2025-01-14T13:52:42Z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0x01010071BA730BA7413649BBB3EF1D241AD614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MSIP_Label_024266f0-f6cc-441b-832a-c62fb7775011_Enabled">
    <vt:lpwstr>true</vt:lpwstr>
  </property>
  <property fmtid="{D5CDD505-2E9C-101B-9397-08002B2CF9AE}" pid="6" name="MSIP_Label_024266f0-f6cc-441b-832a-c62fb7775011_SetDate">
    <vt:lpwstr>2024-10-14T17:24:47Z</vt:lpwstr>
  </property>
  <property fmtid="{D5CDD505-2E9C-101B-9397-08002B2CF9AE}" pid="7" name="MSIP_Label_024266f0-f6cc-441b-832a-c62fb7775011_Method">
    <vt:lpwstr>Standard</vt:lpwstr>
  </property>
  <property fmtid="{D5CDD505-2E9C-101B-9397-08002B2CF9AE}" pid="8" name="MSIP_Label_024266f0-f6cc-441b-832a-c62fb7775011_Name">
    <vt:lpwstr>Public</vt:lpwstr>
  </property>
  <property fmtid="{D5CDD505-2E9C-101B-9397-08002B2CF9AE}" pid="9" name="MSIP_Label_024266f0-f6cc-441b-832a-c62fb7775011_SiteId">
    <vt:lpwstr>11bfe7ed-a96d-47b8-93b9-f1d5ced7091b</vt:lpwstr>
  </property>
  <property fmtid="{D5CDD505-2E9C-101B-9397-08002B2CF9AE}" pid="10" name="MSIP_Label_024266f0-f6cc-441b-832a-c62fb7775011_ActionId">
    <vt:lpwstr>4c1139bf-430d-4acf-8d36-37e85f73dfdd</vt:lpwstr>
  </property>
  <property fmtid="{D5CDD505-2E9C-101B-9397-08002B2CF9AE}" pid="11" name="MSIP_Label_024266f0-f6cc-441b-832a-c62fb7775011_ContentBits">
    <vt:lpwstr>0</vt:lpwstr>
  </property>
</Properties>
</file>