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4 Sandra\Solicitations\2023\23-431 Touchless Fare Solution\5 Working\"/>
    </mc:Choice>
  </mc:AlternateContent>
  <xr:revisionPtr revIDLastSave="0" documentId="13_ncr:1_{ACCE93ED-F825-43BB-A9F6-FC7053373583}" xr6:coauthVersionLast="47" xr6:coauthVersionMax="47" xr10:uidLastSave="{00000000-0000-0000-0000-000000000000}"/>
  <bookViews>
    <workbookView xWindow="-120" yWindow="-120" windowWidth="38640" windowHeight="15840" tabRatio="585" xr2:uid="{9F6DA943-AAF5-425A-B126-45B12795C91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14" i="1" l="1"/>
  <c r="J14" i="1"/>
  <c r="U14" i="1" s="1"/>
  <c r="J13" i="1"/>
  <c r="U13" i="1" s="1"/>
  <c r="J12" i="1"/>
  <c r="U12" i="1" s="1"/>
  <c r="J11" i="1"/>
  <c r="U11" i="1" s="1"/>
  <c r="J9" i="1"/>
  <c r="U9" i="1" s="1"/>
  <c r="J8" i="1"/>
  <c r="U8" i="1" s="1"/>
  <c r="J7" i="1"/>
  <c r="U7" i="1" s="1"/>
  <c r="U10" i="1"/>
  <c r="U6" i="1"/>
  <c r="L29" i="1"/>
  <c r="L31" i="1" s="1"/>
  <c r="M28" i="1"/>
  <c r="M27" i="1"/>
  <c r="M26" i="1"/>
  <c r="M24" i="1"/>
  <c r="M23" i="1"/>
  <c r="M22" i="1"/>
  <c r="M21" i="1"/>
  <c r="M20" i="1"/>
  <c r="M29" i="1" s="1"/>
  <c r="M31" i="1" s="1"/>
  <c r="S13" i="1" l="1"/>
  <c r="T13" i="1" s="1"/>
  <c r="S12" i="1"/>
  <c r="T12" i="1" s="1"/>
  <c r="S11" i="1"/>
  <c r="T11" i="1" s="1"/>
  <c r="S10" i="1"/>
  <c r="T10" i="1" s="1"/>
  <c r="V10" i="1" s="1"/>
  <c r="S9" i="1"/>
  <c r="T9" i="1" s="1"/>
  <c r="S8" i="1"/>
  <c r="T8" i="1" s="1"/>
  <c r="S7" i="1"/>
  <c r="T7" i="1" s="1"/>
  <c r="S6" i="1"/>
  <c r="T6" i="1" s="1"/>
  <c r="V6" i="1" s="1"/>
  <c r="R15" i="1"/>
  <c r="H15" i="1"/>
  <c r="J15" i="1" s="1"/>
  <c r="I13" i="1"/>
  <c r="K13" i="1" s="1"/>
  <c r="I12" i="1"/>
  <c r="K12" i="1" s="1"/>
  <c r="I11" i="1"/>
  <c r="I9" i="1"/>
  <c r="K9" i="1" s="1"/>
  <c r="I8" i="1"/>
  <c r="K8" i="1" s="1"/>
  <c r="I7" i="1"/>
  <c r="K7" i="1" s="1"/>
  <c r="V7" i="1" l="1"/>
  <c r="V8" i="1"/>
  <c r="V9" i="1"/>
  <c r="V12" i="1"/>
  <c r="V13" i="1"/>
  <c r="I15" i="1"/>
  <c r="K15" i="1" s="1"/>
  <c r="K11" i="1"/>
  <c r="V11" i="1" s="1"/>
  <c r="U15" i="1"/>
  <c r="S15" i="1"/>
  <c r="T15" i="1" s="1"/>
  <c r="V15" i="1" l="1"/>
</calcChain>
</file>

<file path=xl/sharedStrings.xml><?xml version="1.0" encoding="utf-8"?>
<sst xmlns="http://schemas.openxmlformats.org/spreadsheetml/2006/main" count="63" uniqueCount="33">
  <si>
    <t>Driver Sales</t>
  </si>
  <si>
    <t>County Office Sales</t>
  </si>
  <si>
    <t>Token Transit</t>
  </si>
  <si>
    <t>FY18-19</t>
  </si>
  <si>
    <t>FY19-20</t>
  </si>
  <si>
    <t>FY20-21</t>
  </si>
  <si>
    <t>Grand Total</t>
  </si>
  <si>
    <t>March 1, 2019 - August 3, 2019</t>
  </si>
  <si>
    <t># Tickets Sold</t>
  </si>
  <si>
    <t>Total Dollars</t>
  </si>
  <si>
    <t>Total Tickets</t>
  </si>
  <si>
    <t>Total Cost</t>
  </si>
  <si>
    <t>Transfers $0</t>
  </si>
  <si>
    <t>Pass Type $</t>
  </si>
  <si>
    <t>Farebox Revenue FY 18-19</t>
  </si>
  <si>
    <t>LakeXpress -  Fixed Route</t>
  </si>
  <si>
    <t xml:space="preserve">Lake County Connection - Paratransit </t>
  </si>
  <si>
    <t>Farebox Revenue FY 19-20</t>
  </si>
  <si>
    <t>Farebox Revenue FY 20-21</t>
  </si>
  <si>
    <t>Farebox Revenue FY 21-22</t>
  </si>
  <si>
    <t>Tickets Sold</t>
  </si>
  <si>
    <t>Paratransit Booklet Sales FY 21-22</t>
  </si>
  <si>
    <t>10 Pack</t>
  </si>
  <si>
    <t>25 Pack</t>
  </si>
  <si>
    <t>LCTM Sub Total</t>
  </si>
  <si>
    <t>LCTM             FY 21-22</t>
  </si>
  <si>
    <t>County          FY 21-22</t>
  </si>
  <si>
    <t>Grand Total for FY 21-22</t>
  </si>
  <si>
    <t xml:space="preserve">LCTM and County </t>
  </si>
  <si>
    <t>Transfers</t>
  </si>
  <si>
    <t>Sub total</t>
  </si>
  <si>
    <t>County Sub Total</t>
  </si>
  <si>
    <t>Exhibit F - Bus Ticket Sales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</si>
</sst>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44" fontId="3" fillId="0" borderId="0" xfId="1" applyFont="1" applyAlignment="1">
      <alignment horizontal="center"/>
    </xf>
    <xf numFmtId="44" fontId="3" fillId="0" borderId="0" xfId="1" applyFont="1" applyAlignment="1">
      <alignment horizontal="left"/>
    </xf>
    <xf numFmtId="44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44" fontId="3" fillId="0" borderId="0" xfId="1" applyNumberFormat="1" applyFont="1" applyAlignment="1">
      <alignment horizontal="center"/>
    </xf>
    <xf numFmtId="44" fontId="2" fillId="0" borderId="0" xfId="1" applyFont="1" applyAlignment="1">
      <alignment horizontal="center"/>
    </xf>
    <xf numFmtId="0" fontId="3" fillId="0" borderId="1" xfId="0" applyFont="1" applyBorder="1" applyAlignment="1">
      <alignment horizontal="center"/>
    </xf>
    <xf numFmtId="44" fontId="4" fillId="0" borderId="0" xfId="1" applyFont="1" applyAlignment="1">
      <alignment horizontal="center"/>
    </xf>
    <xf numFmtId="3" fontId="2" fillId="0" borderId="0" xfId="0" applyNumberFormat="1" applyFont="1" applyAlignment="1">
      <alignment horizontal="center"/>
    </xf>
    <xf numFmtId="44" fontId="2" fillId="0" borderId="2" xfId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16" fontId="3" fillId="0" borderId="0" xfId="0" applyNumberFormat="1" applyFont="1" applyAlignment="1">
      <alignment horizontal="center" vertical="center"/>
    </xf>
    <xf numFmtId="8" fontId="3" fillId="0" borderId="0" xfId="0" applyNumberFormat="1" applyFont="1" applyAlignment="1">
      <alignment horizontal="center" vertical="center"/>
    </xf>
    <xf numFmtId="16" fontId="2" fillId="0" borderId="0" xfId="0" applyNumberFormat="1" applyFont="1" applyAlignment="1">
      <alignment horizontal="center" vertical="center"/>
    </xf>
    <xf numFmtId="0" fontId="2" fillId="0" borderId="0" xfId="0" applyFont="1"/>
    <xf numFmtId="8" fontId="2" fillId="0" borderId="0" xfId="0" applyNumberFormat="1" applyFont="1" applyAlignment="1">
      <alignment horizontal="center" vertical="center"/>
    </xf>
    <xf numFmtId="164" fontId="3" fillId="0" borderId="0" xfId="0" applyNumberFormat="1" applyFont="1"/>
    <xf numFmtId="0" fontId="3" fillId="0" borderId="0" xfId="0" applyNumberFormat="1" applyFont="1" applyAlignment="1">
      <alignment horizontal="center" vertical="center"/>
    </xf>
    <xf numFmtId="44" fontId="3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44" fontId="3" fillId="0" borderId="0" xfId="0" applyNumberFormat="1" applyFont="1"/>
    <xf numFmtId="44" fontId="2" fillId="0" borderId="0" xfId="0" applyNumberFormat="1" applyFont="1" applyAlignment="1">
      <alignment horizontal="center" vertical="center"/>
    </xf>
    <xf numFmtId="44" fontId="2" fillId="0" borderId="0" xfId="0" applyNumberFormat="1" applyFont="1"/>
    <xf numFmtId="0" fontId="5" fillId="0" borderId="0" xfId="0" applyFont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A890-32D0-42AC-8004-5293FAAFDCAE}">
  <dimension ref="A1:Z33"/>
  <sheetViews>
    <sheetView tabSelected="1" workbookViewId="0"/>
  </sheetViews>
  <sheetFormatPr defaultRowHeight="15" x14ac:dyDescent="0.25"/>
  <cols>
    <col min="1" max="1" width="14.5703125" style="3" customWidth="1"/>
    <col min="2" max="2" width="10" style="3" customWidth="1"/>
    <col min="3" max="3" width="12" style="3" customWidth="1"/>
    <col min="4" max="4" width="10" style="3" customWidth="1"/>
    <col min="5" max="5" width="12.42578125" style="3" customWidth="1"/>
    <col min="6" max="6" width="10" style="3" customWidth="1"/>
    <col min="7" max="9" width="12" style="3" customWidth="1"/>
    <col min="10" max="10" width="10" style="3" customWidth="1"/>
    <col min="11" max="11" width="14.28515625" style="3" customWidth="1"/>
    <col min="12" max="12" width="13.85546875" style="3" customWidth="1"/>
    <col min="13" max="13" width="13.5703125" style="3" customWidth="1"/>
    <col min="14" max="14" width="10" style="3" customWidth="1"/>
    <col min="15" max="15" width="12" style="3" customWidth="1"/>
    <col min="16" max="16" width="10" style="3" customWidth="1"/>
    <col min="17" max="19" width="12" style="3" customWidth="1"/>
    <col min="20" max="20" width="13.42578125" style="3" customWidth="1"/>
    <col min="21" max="21" width="9.28515625" style="3" customWidth="1"/>
    <col min="22" max="22" width="12.7109375" style="3" bestFit="1" customWidth="1"/>
    <col min="23" max="23" width="10.140625" style="3" customWidth="1"/>
    <col min="24" max="24" width="9.140625" style="3" customWidth="1"/>
    <col min="25" max="25" width="10.5703125" style="3" customWidth="1"/>
    <col min="26" max="16384" width="9.140625" style="3"/>
  </cols>
  <sheetData>
    <row r="1" spans="1:26" ht="18.75" x14ac:dyDescent="0.3">
      <c r="A1" s="34" t="s">
        <v>32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26.25" customHeight="1" x14ac:dyDescent="0.25">
      <c r="A3" s="2"/>
      <c r="B3" s="4" t="s">
        <v>0</v>
      </c>
      <c r="C3" s="2"/>
      <c r="D3" s="2"/>
      <c r="E3" s="2"/>
      <c r="F3" s="2"/>
      <c r="G3" s="2"/>
      <c r="H3" s="2"/>
      <c r="I3" s="2"/>
      <c r="J3" s="2"/>
      <c r="K3" s="2"/>
      <c r="L3" s="4" t="s">
        <v>1</v>
      </c>
      <c r="M3" s="2"/>
      <c r="N3" s="2"/>
      <c r="O3" s="2"/>
      <c r="P3" s="2"/>
      <c r="Q3" s="2"/>
      <c r="R3" s="2"/>
      <c r="S3" s="2"/>
      <c r="T3" s="2"/>
      <c r="U3" s="2"/>
      <c r="V3" s="2"/>
      <c r="W3" s="4" t="s">
        <v>2</v>
      </c>
      <c r="X3" s="2"/>
      <c r="Y3" s="2"/>
      <c r="Z3" s="2"/>
    </row>
    <row r="4" spans="1:26" ht="60" x14ac:dyDescent="0.25">
      <c r="A4" s="2"/>
      <c r="B4" s="5" t="s">
        <v>3</v>
      </c>
      <c r="C4" s="2"/>
      <c r="D4" s="5" t="s">
        <v>4</v>
      </c>
      <c r="E4" s="2"/>
      <c r="F4" s="5" t="s">
        <v>5</v>
      </c>
      <c r="G4" s="2"/>
      <c r="H4" s="5" t="s">
        <v>25</v>
      </c>
      <c r="I4" s="5"/>
      <c r="J4" s="4" t="s">
        <v>24</v>
      </c>
      <c r="K4" s="5"/>
      <c r="L4" s="6" t="s">
        <v>3</v>
      </c>
      <c r="M4" s="5"/>
      <c r="N4" s="5" t="s">
        <v>4</v>
      </c>
      <c r="O4" s="5"/>
      <c r="P4" s="5" t="s">
        <v>5</v>
      </c>
      <c r="Q4" s="5"/>
      <c r="R4" s="5" t="s">
        <v>26</v>
      </c>
      <c r="S4" s="5"/>
      <c r="T4" s="7" t="s">
        <v>31</v>
      </c>
      <c r="U4" s="4" t="s">
        <v>6</v>
      </c>
      <c r="V4" s="8"/>
      <c r="W4" s="5" t="s">
        <v>7</v>
      </c>
      <c r="X4" s="2"/>
      <c r="Y4" s="2"/>
      <c r="Z4" s="2"/>
    </row>
    <row r="5" spans="1:26" ht="30" customHeight="1" x14ac:dyDescent="0.25">
      <c r="A5" s="2" t="s">
        <v>13</v>
      </c>
      <c r="B5" s="2" t="s">
        <v>8</v>
      </c>
      <c r="C5" s="2" t="s">
        <v>9</v>
      </c>
      <c r="D5" s="2" t="s">
        <v>8</v>
      </c>
      <c r="E5" s="2" t="s">
        <v>9</v>
      </c>
      <c r="F5" s="2" t="s">
        <v>8</v>
      </c>
      <c r="G5" s="2" t="s">
        <v>9</v>
      </c>
      <c r="H5" s="2" t="s">
        <v>20</v>
      </c>
      <c r="I5" s="2" t="s">
        <v>9</v>
      </c>
      <c r="J5" s="9" t="s">
        <v>8</v>
      </c>
      <c r="K5" s="9" t="s">
        <v>9</v>
      </c>
      <c r="L5" s="6" t="s">
        <v>8</v>
      </c>
      <c r="M5" s="2" t="s">
        <v>9</v>
      </c>
      <c r="N5" s="2" t="s">
        <v>8</v>
      </c>
      <c r="O5" s="2" t="s">
        <v>9</v>
      </c>
      <c r="P5" s="5" t="s">
        <v>8</v>
      </c>
      <c r="Q5" s="2" t="s">
        <v>9</v>
      </c>
      <c r="R5" s="2" t="s">
        <v>20</v>
      </c>
      <c r="S5" s="2" t="s">
        <v>9</v>
      </c>
      <c r="T5" s="2"/>
      <c r="U5" s="4" t="s">
        <v>8</v>
      </c>
      <c r="V5" s="10" t="s">
        <v>9</v>
      </c>
      <c r="W5" s="11"/>
      <c r="X5" s="5" t="s">
        <v>10</v>
      </c>
      <c r="Y5" s="2" t="s">
        <v>11</v>
      </c>
      <c r="Z5" s="2"/>
    </row>
    <row r="6" spans="1:26" x14ac:dyDescent="0.25">
      <c r="A6" s="12">
        <v>1</v>
      </c>
      <c r="B6" s="2">
        <v>0</v>
      </c>
      <c r="C6" s="13">
        <v>0</v>
      </c>
      <c r="D6" s="2">
        <v>0</v>
      </c>
      <c r="E6" s="11">
        <v>0</v>
      </c>
      <c r="F6" s="2">
        <v>0</v>
      </c>
      <c r="G6" s="11">
        <v>0</v>
      </c>
      <c r="H6" s="14">
        <v>0</v>
      </c>
      <c r="I6" s="15">
        <v>0</v>
      </c>
      <c r="J6" s="9">
        <v>0</v>
      </c>
      <c r="K6" s="16">
        <v>0</v>
      </c>
      <c r="L6" s="17">
        <v>460</v>
      </c>
      <c r="M6" s="11">
        <v>460</v>
      </c>
      <c r="N6" s="2">
        <v>510</v>
      </c>
      <c r="O6" s="11">
        <v>510</v>
      </c>
      <c r="P6" s="2">
        <v>435</v>
      </c>
      <c r="Q6" s="11">
        <v>435</v>
      </c>
      <c r="R6" s="14">
        <v>1159</v>
      </c>
      <c r="S6" s="11">
        <f t="shared" ref="S6:S13" si="0">R6*A6</f>
        <v>1159</v>
      </c>
      <c r="T6" s="18">
        <f t="shared" ref="T6:T13" si="1">S6+Q6+O6+M6</f>
        <v>2564</v>
      </c>
      <c r="U6" s="19">
        <f t="shared" ref="U6:U11" si="2">R6+P6+N6+L6+J6</f>
        <v>2564</v>
      </c>
      <c r="V6" s="20">
        <f t="shared" ref="V6:V15" si="3">T6+K6</f>
        <v>2564</v>
      </c>
      <c r="W6" s="11">
        <v>1</v>
      </c>
      <c r="X6" s="2">
        <v>228</v>
      </c>
      <c r="Y6" s="11">
        <v>228</v>
      </c>
      <c r="Z6" s="2"/>
    </row>
    <row r="7" spans="1:26" x14ac:dyDescent="0.25">
      <c r="A7" s="12">
        <v>3</v>
      </c>
      <c r="B7" s="2">
        <v>1052</v>
      </c>
      <c r="C7" s="13">
        <v>3156</v>
      </c>
      <c r="D7" s="2">
        <v>669</v>
      </c>
      <c r="E7" s="11">
        <v>2007</v>
      </c>
      <c r="F7" s="2">
        <v>539</v>
      </c>
      <c r="G7" s="11">
        <v>1617</v>
      </c>
      <c r="H7" s="14">
        <v>602</v>
      </c>
      <c r="I7" s="11">
        <f>H7*A7</f>
        <v>1806</v>
      </c>
      <c r="J7" s="19">
        <f t="shared" ref="J7:K9" si="4">H7+F7+D7+B7</f>
        <v>2862</v>
      </c>
      <c r="K7" s="16">
        <f t="shared" si="4"/>
        <v>8586</v>
      </c>
      <c r="L7" s="17">
        <v>921</v>
      </c>
      <c r="M7" s="11">
        <v>2763</v>
      </c>
      <c r="N7" s="2">
        <v>195</v>
      </c>
      <c r="O7" s="11">
        <v>585</v>
      </c>
      <c r="P7" s="2">
        <v>29</v>
      </c>
      <c r="Q7" s="11">
        <v>87</v>
      </c>
      <c r="R7" s="14">
        <v>253</v>
      </c>
      <c r="S7" s="11">
        <f t="shared" si="0"/>
        <v>759</v>
      </c>
      <c r="T7" s="18">
        <f t="shared" si="1"/>
        <v>4194</v>
      </c>
      <c r="U7" s="19">
        <f t="shared" si="2"/>
        <v>4260</v>
      </c>
      <c r="V7" s="20">
        <f t="shared" si="3"/>
        <v>12780</v>
      </c>
      <c r="W7" s="11">
        <v>3</v>
      </c>
      <c r="X7" s="2">
        <v>38</v>
      </c>
      <c r="Y7" s="11">
        <v>114</v>
      </c>
      <c r="Z7" s="2"/>
    </row>
    <row r="8" spans="1:26" x14ac:dyDescent="0.25">
      <c r="A8" s="12">
        <v>8</v>
      </c>
      <c r="B8" s="2">
        <v>419</v>
      </c>
      <c r="C8" s="13">
        <v>1257</v>
      </c>
      <c r="D8" s="2">
        <v>165</v>
      </c>
      <c r="E8" s="11">
        <v>495</v>
      </c>
      <c r="F8" s="2">
        <v>6</v>
      </c>
      <c r="G8" s="11">
        <v>18</v>
      </c>
      <c r="H8" s="14">
        <v>51</v>
      </c>
      <c r="I8" s="11">
        <f>H8*A8</f>
        <v>408</v>
      </c>
      <c r="J8" s="19">
        <f t="shared" si="4"/>
        <v>641</v>
      </c>
      <c r="K8" s="16">
        <f t="shared" si="4"/>
        <v>2178</v>
      </c>
      <c r="L8" s="17">
        <v>27</v>
      </c>
      <c r="M8" s="11">
        <v>216</v>
      </c>
      <c r="N8" s="2">
        <v>0</v>
      </c>
      <c r="O8" s="11">
        <v>0</v>
      </c>
      <c r="P8" s="2">
        <v>0</v>
      </c>
      <c r="Q8" s="11">
        <v>0</v>
      </c>
      <c r="R8" s="14">
        <v>62</v>
      </c>
      <c r="S8" s="11">
        <f t="shared" si="0"/>
        <v>496</v>
      </c>
      <c r="T8" s="18">
        <f t="shared" si="1"/>
        <v>712</v>
      </c>
      <c r="U8" s="19">
        <f t="shared" si="2"/>
        <v>730</v>
      </c>
      <c r="V8" s="20">
        <f t="shared" si="3"/>
        <v>2890</v>
      </c>
      <c r="W8" s="11">
        <v>8</v>
      </c>
      <c r="X8" s="2">
        <v>40</v>
      </c>
      <c r="Y8" s="11">
        <v>320</v>
      </c>
      <c r="Z8" s="2"/>
    </row>
    <row r="9" spans="1:26" x14ac:dyDescent="0.25">
      <c r="A9" s="12">
        <v>30</v>
      </c>
      <c r="B9" s="2">
        <v>93</v>
      </c>
      <c r="C9" s="13">
        <v>279</v>
      </c>
      <c r="D9" s="2">
        <v>97</v>
      </c>
      <c r="E9" s="11">
        <v>291</v>
      </c>
      <c r="F9" s="2">
        <v>149</v>
      </c>
      <c r="G9" s="11">
        <v>447</v>
      </c>
      <c r="H9" s="14">
        <v>157</v>
      </c>
      <c r="I9" s="11">
        <f>H9*A9</f>
        <v>4710</v>
      </c>
      <c r="J9" s="19">
        <f t="shared" si="4"/>
        <v>496</v>
      </c>
      <c r="K9" s="16">
        <f t="shared" si="4"/>
        <v>5727</v>
      </c>
      <c r="L9" s="17">
        <v>6</v>
      </c>
      <c r="M9" s="11">
        <v>180</v>
      </c>
      <c r="N9" s="2">
        <v>9</v>
      </c>
      <c r="O9" s="11">
        <v>270</v>
      </c>
      <c r="P9" s="2">
        <v>17</v>
      </c>
      <c r="Q9" s="11">
        <v>510</v>
      </c>
      <c r="R9" s="14">
        <v>82</v>
      </c>
      <c r="S9" s="11">
        <f t="shared" si="0"/>
        <v>2460</v>
      </c>
      <c r="T9" s="18">
        <f t="shared" si="1"/>
        <v>3420</v>
      </c>
      <c r="U9" s="19">
        <f t="shared" si="2"/>
        <v>610</v>
      </c>
      <c r="V9" s="20">
        <f t="shared" si="3"/>
        <v>9147</v>
      </c>
      <c r="W9" s="11">
        <v>30</v>
      </c>
      <c r="X9" s="2">
        <v>18</v>
      </c>
      <c r="Y9" s="11">
        <v>540</v>
      </c>
      <c r="Z9" s="2"/>
    </row>
    <row r="10" spans="1:26" x14ac:dyDescent="0.25">
      <c r="A10" s="12">
        <v>0.5</v>
      </c>
      <c r="B10" s="2">
        <v>0</v>
      </c>
      <c r="C10" s="13">
        <v>0</v>
      </c>
      <c r="D10" s="2">
        <v>0</v>
      </c>
      <c r="E10" s="11"/>
      <c r="F10" s="2">
        <v>0</v>
      </c>
      <c r="G10" s="11"/>
      <c r="H10" s="14">
        <v>0</v>
      </c>
      <c r="I10" s="11">
        <v>0</v>
      </c>
      <c r="J10" s="9">
        <v>0</v>
      </c>
      <c r="K10" s="16">
        <v>0</v>
      </c>
      <c r="L10" s="17">
        <v>894</v>
      </c>
      <c r="M10" s="11">
        <v>447</v>
      </c>
      <c r="N10" s="2">
        <v>540</v>
      </c>
      <c r="O10" s="11">
        <v>270</v>
      </c>
      <c r="P10" s="2">
        <v>650</v>
      </c>
      <c r="Q10" s="11">
        <v>325</v>
      </c>
      <c r="R10" s="14">
        <v>500</v>
      </c>
      <c r="S10" s="11">
        <f t="shared" si="0"/>
        <v>250</v>
      </c>
      <c r="T10" s="18">
        <f t="shared" si="1"/>
        <v>1292</v>
      </c>
      <c r="U10" s="19">
        <f t="shared" si="2"/>
        <v>2584</v>
      </c>
      <c r="V10" s="20">
        <f t="shared" si="3"/>
        <v>1292</v>
      </c>
      <c r="W10" s="11">
        <v>0.5</v>
      </c>
      <c r="X10" s="2">
        <v>23</v>
      </c>
      <c r="Y10" s="11">
        <v>11.5</v>
      </c>
      <c r="Z10" s="2"/>
    </row>
    <row r="11" spans="1:26" x14ac:dyDescent="0.25">
      <c r="A11" s="12">
        <v>1.5</v>
      </c>
      <c r="B11" s="2">
        <v>2330</v>
      </c>
      <c r="C11" s="13">
        <v>6990</v>
      </c>
      <c r="D11" s="2">
        <v>1763</v>
      </c>
      <c r="E11" s="11">
        <v>5289</v>
      </c>
      <c r="F11" s="2">
        <v>1905</v>
      </c>
      <c r="G11" s="11">
        <v>5715</v>
      </c>
      <c r="H11" s="14">
        <v>2730</v>
      </c>
      <c r="I11" s="11">
        <f>H11*A11</f>
        <v>4095</v>
      </c>
      <c r="J11" s="19">
        <f t="shared" ref="J11:K13" si="5">H11+F11+D11+B11</f>
        <v>8728</v>
      </c>
      <c r="K11" s="16">
        <f t="shared" si="5"/>
        <v>22089</v>
      </c>
      <c r="L11" s="17">
        <v>2</v>
      </c>
      <c r="M11" s="11">
        <v>3</v>
      </c>
      <c r="N11" s="2">
        <v>0</v>
      </c>
      <c r="O11" s="11">
        <v>0</v>
      </c>
      <c r="P11" s="2">
        <v>3</v>
      </c>
      <c r="Q11" s="11">
        <v>4.5</v>
      </c>
      <c r="R11" s="14">
        <v>408</v>
      </c>
      <c r="S11" s="11">
        <f t="shared" si="0"/>
        <v>612</v>
      </c>
      <c r="T11" s="18">
        <f t="shared" si="1"/>
        <v>619.5</v>
      </c>
      <c r="U11" s="19">
        <f t="shared" si="2"/>
        <v>9141</v>
      </c>
      <c r="V11" s="20">
        <f t="shared" si="3"/>
        <v>22708.5</v>
      </c>
      <c r="W11" s="11">
        <v>1.5</v>
      </c>
      <c r="X11" s="2">
        <v>26</v>
      </c>
      <c r="Y11" s="11">
        <v>39</v>
      </c>
      <c r="Z11" s="2"/>
    </row>
    <row r="12" spans="1:26" x14ac:dyDescent="0.25">
      <c r="A12" s="12">
        <v>4</v>
      </c>
      <c r="B12" s="2">
        <v>726</v>
      </c>
      <c r="C12" s="13">
        <v>2178</v>
      </c>
      <c r="D12" s="2">
        <v>362</v>
      </c>
      <c r="E12" s="11">
        <v>1086</v>
      </c>
      <c r="F12" s="2">
        <v>5</v>
      </c>
      <c r="G12" s="11">
        <v>15</v>
      </c>
      <c r="H12" s="14">
        <v>188</v>
      </c>
      <c r="I12" s="11">
        <f>H12*A12</f>
        <v>752</v>
      </c>
      <c r="J12" s="19">
        <f t="shared" si="5"/>
        <v>1281</v>
      </c>
      <c r="K12" s="16">
        <f t="shared" si="5"/>
        <v>4031</v>
      </c>
      <c r="L12" s="17">
        <v>0</v>
      </c>
      <c r="M12" s="11">
        <v>0</v>
      </c>
      <c r="N12" s="2">
        <v>0</v>
      </c>
      <c r="O12" s="11">
        <v>0</v>
      </c>
      <c r="P12" s="2">
        <v>4</v>
      </c>
      <c r="Q12" s="11">
        <v>16</v>
      </c>
      <c r="R12" s="14">
        <v>79</v>
      </c>
      <c r="S12" s="11">
        <f t="shared" si="0"/>
        <v>316</v>
      </c>
      <c r="T12" s="18">
        <f t="shared" si="1"/>
        <v>332</v>
      </c>
      <c r="U12" s="19">
        <f>R12+P12+N12+J12</f>
        <v>1364</v>
      </c>
      <c r="V12" s="20">
        <f t="shared" si="3"/>
        <v>4363</v>
      </c>
      <c r="W12" s="11">
        <v>4</v>
      </c>
      <c r="X12" s="2">
        <v>12</v>
      </c>
      <c r="Y12" s="11">
        <v>48</v>
      </c>
      <c r="Z12" s="2"/>
    </row>
    <row r="13" spans="1:26" x14ac:dyDescent="0.25">
      <c r="A13" s="12">
        <v>15</v>
      </c>
      <c r="B13" s="2">
        <v>377</v>
      </c>
      <c r="C13" s="13">
        <v>1131</v>
      </c>
      <c r="D13" s="2">
        <v>286</v>
      </c>
      <c r="E13" s="11">
        <v>858</v>
      </c>
      <c r="F13" s="2">
        <v>288</v>
      </c>
      <c r="G13" s="11">
        <v>864</v>
      </c>
      <c r="H13" s="14">
        <v>315</v>
      </c>
      <c r="I13" s="11">
        <f>H13*A13</f>
        <v>4725</v>
      </c>
      <c r="J13" s="19">
        <f t="shared" si="5"/>
        <v>1266</v>
      </c>
      <c r="K13" s="16">
        <f t="shared" si="5"/>
        <v>7578</v>
      </c>
      <c r="L13" s="17">
        <v>82</v>
      </c>
      <c r="M13" s="11">
        <v>1230</v>
      </c>
      <c r="N13" s="2">
        <v>20</v>
      </c>
      <c r="O13" s="11">
        <v>300</v>
      </c>
      <c r="P13" s="2">
        <v>30</v>
      </c>
      <c r="Q13" s="11">
        <v>450</v>
      </c>
      <c r="R13" s="14">
        <v>122</v>
      </c>
      <c r="S13" s="11">
        <f t="shared" si="0"/>
        <v>1830</v>
      </c>
      <c r="T13" s="18">
        <f t="shared" si="1"/>
        <v>3810</v>
      </c>
      <c r="U13" s="19">
        <f>R13+P13+N13+J13</f>
        <v>1438</v>
      </c>
      <c r="V13" s="20">
        <f t="shared" si="3"/>
        <v>11388</v>
      </c>
      <c r="W13" s="11">
        <v>15</v>
      </c>
      <c r="X13" s="2">
        <v>33</v>
      </c>
      <c r="Y13" s="11">
        <v>495</v>
      </c>
      <c r="Z13" s="2"/>
    </row>
    <row r="14" spans="1:26" x14ac:dyDescent="0.25">
      <c r="A14" s="2" t="s">
        <v>12</v>
      </c>
      <c r="B14" s="2">
        <v>35705</v>
      </c>
      <c r="C14" s="13">
        <v>0</v>
      </c>
      <c r="D14" s="2">
        <v>20712</v>
      </c>
      <c r="E14" s="11">
        <v>0</v>
      </c>
      <c r="F14" s="2">
        <v>22481</v>
      </c>
      <c r="G14" s="11">
        <v>0</v>
      </c>
      <c r="H14" s="14">
        <v>26040</v>
      </c>
      <c r="I14" s="15">
        <v>0</v>
      </c>
      <c r="J14" s="19">
        <f>H14+F14+D14+B14</f>
        <v>104938</v>
      </c>
      <c r="K14" s="16">
        <v>0</v>
      </c>
      <c r="L14" s="17">
        <v>0</v>
      </c>
      <c r="M14" s="11"/>
      <c r="N14" s="2">
        <v>0</v>
      </c>
      <c r="O14" s="11"/>
      <c r="P14" s="2">
        <v>0</v>
      </c>
      <c r="Q14" s="11"/>
      <c r="R14" s="14">
        <v>0</v>
      </c>
      <c r="S14" s="11">
        <v>0</v>
      </c>
      <c r="T14" s="18">
        <v>0</v>
      </c>
      <c r="U14" s="19">
        <f>R14+P14+N14+L14+J14</f>
        <v>104938</v>
      </c>
      <c r="V14" s="20">
        <f t="shared" si="3"/>
        <v>0</v>
      </c>
      <c r="W14" s="11"/>
      <c r="X14" s="2"/>
      <c r="Y14" s="11"/>
      <c r="Z14" s="2"/>
    </row>
    <row r="15" spans="1:26" ht="21" customHeight="1" x14ac:dyDescent="0.25">
      <c r="A15" s="2" t="s">
        <v>6</v>
      </c>
      <c r="B15" s="2">
        <v>40702</v>
      </c>
      <c r="C15" s="13">
        <v>14991</v>
      </c>
      <c r="D15" s="2">
        <v>24054</v>
      </c>
      <c r="E15" s="11">
        <v>10026</v>
      </c>
      <c r="F15" s="2">
        <v>25373</v>
      </c>
      <c r="G15" s="11">
        <v>8676</v>
      </c>
      <c r="H15" s="14">
        <f>SUM(H6:H14)</f>
        <v>30083</v>
      </c>
      <c r="I15" s="11">
        <f>SUM(I7:I14)</f>
        <v>16496</v>
      </c>
      <c r="J15" s="19">
        <f>H15+F15+D15+B15</f>
        <v>120212</v>
      </c>
      <c r="K15" s="16">
        <f>I15+G15+E15+C15</f>
        <v>50189</v>
      </c>
      <c r="L15" s="17">
        <v>2392</v>
      </c>
      <c r="M15" s="11">
        <v>5299</v>
      </c>
      <c r="N15" s="2">
        <v>1274</v>
      </c>
      <c r="O15" s="11">
        <v>1935</v>
      </c>
      <c r="P15" s="2">
        <v>1168</v>
      </c>
      <c r="Q15" s="11">
        <v>1827.5</v>
      </c>
      <c r="R15" s="14">
        <f>SUM(R6:R14)</f>
        <v>2665</v>
      </c>
      <c r="S15" s="11">
        <f>SUM(S6:S14)</f>
        <v>7882</v>
      </c>
      <c r="T15" s="18">
        <f>S15+Q15+O15+M15</f>
        <v>16943.5</v>
      </c>
      <c r="U15" s="19">
        <f>R15+P15+N15+L15+J15</f>
        <v>127711</v>
      </c>
      <c r="V15" s="20">
        <f t="shared" si="3"/>
        <v>67132.5</v>
      </c>
      <c r="W15" s="11"/>
      <c r="X15" s="2">
        <v>418</v>
      </c>
      <c r="Y15" s="11">
        <v>1795.5</v>
      </c>
      <c r="Z15" s="2"/>
    </row>
    <row r="17" spans="1:17" x14ac:dyDescent="0.25">
      <c r="A17" s="21"/>
      <c r="B17" s="22"/>
      <c r="C17" s="22"/>
      <c r="D17" s="22"/>
      <c r="E17" s="23"/>
      <c r="F17" s="22"/>
      <c r="G17" s="22"/>
      <c r="H17" s="22"/>
      <c r="I17" s="22"/>
      <c r="J17" s="22"/>
      <c r="K17" s="22"/>
      <c r="L17" s="24" t="s">
        <v>28</v>
      </c>
      <c r="M17" s="22"/>
      <c r="N17" s="22"/>
      <c r="O17" s="22"/>
      <c r="P17" s="21"/>
    </row>
    <row r="18" spans="1:17" x14ac:dyDescent="0.25">
      <c r="A18" s="25" t="s">
        <v>14</v>
      </c>
      <c r="F18" s="23"/>
      <c r="I18" s="23"/>
      <c r="J18" s="23"/>
      <c r="K18" s="23"/>
      <c r="L18" s="26" t="s">
        <v>27</v>
      </c>
      <c r="M18" s="23"/>
      <c r="N18" s="23"/>
      <c r="O18" s="23"/>
      <c r="P18" s="23"/>
      <c r="Q18" s="26" t="s">
        <v>21</v>
      </c>
    </row>
    <row r="19" spans="1:17" x14ac:dyDescent="0.25">
      <c r="A19" s="3" t="s">
        <v>15</v>
      </c>
      <c r="E19" s="27">
        <v>148242</v>
      </c>
      <c r="F19" s="23"/>
      <c r="H19" s="2"/>
      <c r="I19" s="23"/>
      <c r="J19" s="21"/>
      <c r="L19" s="23" t="s">
        <v>8</v>
      </c>
      <c r="M19" s="23" t="s">
        <v>9</v>
      </c>
      <c r="N19" s="23"/>
      <c r="O19" s="23"/>
      <c r="P19" s="23" t="s">
        <v>22</v>
      </c>
      <c r="Q19" s="28">
        <v>337</v>
      </c>
    </row>
    <row r="20" spans="1:17" x14ac:dyDescent="0.25">
      <c r="A20" s="3" t="s">
        <v>16</v>
      </c>
      <c r="E20" s="27">
        <v>100567</v>
      </c>
      <c r="F20" s="23"/>
      <c r="H20" s="2"/>
      <c r="I20" s="23"/>
      <c r="J20" s="23"/>
      <c r="K20" s="29">
        <v>1</v>
      </c>
      <c r="L20" s="30">
        <v>1159</v>
      </c>
      <c r="M20" s="29">
        <f>L20*K20</f>
        <v>1159</v>
      </c>
      <c r="N20" s="23"/>
      <c r="O20" s="23"/>
      <c r="P20" s="23" t="s">
        <v>23</v>
      </c>
      <c r="Q20" s="28">
        <v>200</v>
      </c>
    </row>
    <row r="21" spans="1:17" x14ac:dyDescent="0.25">
      <c r="E21" s="27"/>
      <c r="F21" s="21"/>
      <c r="G21" s="21"/>
      <c r="H21" s="21"/>
      <c r="I21" s="21"/>
      <c r="J21" s="21"/>
      <c r="K21" s="29">
        <v>3</v>
      </c>
      <c r="L21" s="30">
        <v>855</v>
      </c>
      <c r="M21" s="29">
        <f>L21*K21</f>
        <v>2565</v>
      </c>
      <c r="N21" s="21"/>
      <c r="O21" s="21"/>
      <c r="P21" s="21"/>
    </row>
    <row r="22" spans="1:17" x14ac:dyDescent="0.25">
      <c r="A22" s="25" t="s">
        <v>17</v>
      </c>
      <c r="E22" s="27"/>
      <c r="H22" s="2"/>
      <c r="K22" s="29">
        <v>8</v>
      </c>
      <c r="L22" s="14">
        <v>113</v>
      </c>
      <c r="M22" s="31">
        <f>L22*K22</f>
        <v>904</v>
      </c>
    </row>
    <row r="23" spans="1:17" x14ac:dyDescent="0.25">
      <c r="A23" s="3" t="s">
        <v>15</v>
      </c>
      <c r="E23" s="27">
        <v>99633</v>
      </c>
      <c r="H23" s="2"/>
      <c r="K23" s="29">
        <v>30</v>
      </c>
      <c r="L23" s="14">
        <v>239</v>
      </c>
      <c r="M23" s="31">
        <f>L23*K23</f>
        <v>7170</v>
      </c>
    </row>
    <row r="24" spans="1:17" x14ac:dyDescent="0.25">
      <c r="A24" s="3" t="s">
        <v>16</v>
      </c>
      <c r="E24" s="27">
        <v>69468</v>
      </c>
      <c r="K24" s="29">
        <v>0.5</v>
      </c>
      <c r="L24" s="14">
        <v>500</v>
      </c>
      <c r="M24" s="31">
        <f>L24*K24</f>
        <v>250</v>
      </c>
    </row>
    <row r="25" spans="1:17" hidden="1" x14ac:dyDescent="0.25">
      <c r="E25" s="27"/>
      <c r="K25" s="29">
        <v>1.5</v>
      </c>
      <c r="L25" s="14"/>
      <c r="M25" s="31"/>
    </row>
    <row r="26" spans="1:17" x14ac:dyDescent="0.25">
      <c r="E26" s="27"/>
      <c r="K26" s="29">
        <v>1.5</v>
      </c>
      <c r="L26" s="14">
        <v>3138</v>
      </c>
      <c r="M26" s="31">
        <f>L26*K26</f>
        <v>4707</v>
      </c>
    </row>
    <row r="27" spans="1:17" x14ac:dyDescent="0.25">
      <c r="A27" s="25" t="s">
        <v>18</v>
      </c>
      <c r="E27" s="27"/>
      <c r="K27" s="29">
        <v>4</v>
      </c>
      <c r="L27" s="14">
        <v>267</v>
      </c>
      <c r="M27" s="31">
        <f>L27*K27</f>
        <v>1068</v>
      </c>
    </row>
    <row r="28" spans="1:17" x14ac:dyDescent="0.25">
      <c r="A28" s="3" t="s">
        <v>15</v>
      </c>
      <c r="E28" s="27">
        <v>85852.5</v>
      </c>
      <c r="K28" s="29">
        <v>15</v>
      </c>
      <c r="L28" s="14">
        <v>437</v>
      </c>
      <c r="M28" s="31">
        <f>L28*K28</f>
        <v>6555</v>
      </c>
    </row>
    <row r="29" spans="1:17" x14ac:dyDescent="0.25">
      <c r="A29" s="3" t="s">
        <v>16</v>
      </c>
      <c r="E29" s="27">
        <v>85233.12</v>
      </c>
      <c r="K29" s="3" t="s">
        <v>30</v>
      </c>
      <c r="L29" s="14">
        <f>SUM(L20:L28)</f>
        <v>6708</v>
      </c>
      <c r="M29" s="31">
        <f>SUM(M20:M28)</f>
        <v>24378</v>
      </c>
    </row>
    <row r="30" spans="1:17" x14ac:dyDescent="0.25">
      <c r="E30" s="27"/>
      <c r="K30" s="29" t="s">
        <v>29</v>
      </c>
      <c r="L30" s="14">
        <v>26040</v>
      </c>
      <c r="M30" s="31">
        <v>0</v>
      </c>
    </row>
    <row r="31" spans="1:17" x14ac:dyDescent="0.25">
      <c r="A31" s="25" t="s">
        <v>19</v>
      </c>
      <c r="K31" s="32" t="s">
        <v>6</v>
      </c>
      <c r="L31" s="19">
        <f>SUM(L29:L30)</f>
        <v>32748</v>
      </c>
      <c r="M31" s="33">
        <f>SUM(M29:M30)</f>
        <v>24378</v>
      </c>
    </row>
    <row r="32" spans="1:17" x14ac:dyDescent="0.25">
      <c r="A32" s="3" t="s">
        <v>15</v>
      </c>
      <c r="E32" s="27">
        <v>93374.24</v>
      </c>
      <c r="K32" s="29"/>
    </row>
    <row r="33" spans="1:11" x14ac:dyDescent="0.25">
      <c r="A33" s="3" t="s">
        <v>16</v>
      </c>
      <c r="E33" s="27">
        <v>86380.17</v>
      </c>
      <c r="K33" s="29"/>
    </row>
  </sheetData>
  <sheetProtection algorithmName="SHA-512" hashValue="dT7pGa1zBtIY5t80RfM1ilT9NWiycSH4jfKdC/xmVf0fDgguDVqfr3rCn2VC/ASaz8WGK0dJXuGRn25Qb711GQ==" saltValue="rmBCvtcLpLG1ea/pfMd2Fw==" spinCount="100000" sheet="1" objects="1" scenarios="1"/>
  <pageMargins left="0.25" right="0.25" top="0.25" bottom="0.25" header="0.25" footer="0.25"/>
  <pageSetup paperSize="5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Alstine, Randy L.</dc:creator>
  <cp:lastModifiedBy>Rogers, Sandra</cp:lastModifiedBy>
  <cp:lastPrinted>2023-02-13T20:13:08Z</cp:lastPrinted>
  <dcterms:created xsi:type="dcterms:W3CDTF">2022-02-01T15:28:26Z</dcterms:created>
  <dcterms:modified xsi:type="dcterms:W3CDTF">2023-02-13T20:13:12Z</dcterms:modified>
</cp:coreProperties>
</file>